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6930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pojazdy" sheetId="5" r:id="rId5"/>
    <sheet name="maszyny" sheetId="6" r:id="rId6"/>
    <sheet name="lokalizacje" sheetId="7" r:id="rId7"/>
    <sheet name="szkody" sheetId="8" r:id="rId8"/>
  </sheets>
  <definedNames>
    <definedName name="_xlnm.Print_Area" localSheetId="1">'budynki'!$A$1:$Y$60</definedName>
    <definedName name="_xlnm.Print_Area" localSheetId="2">'elektronika '!$A$1:$D$243</definedName>
    <definedName name="_xlnm.Print_Area" localSheetId="0">'informacje ogólne'!$A$1:$E$10</definedName>
    <definedName name="_xlnm.Print_Area" localSheetId="6">'lokalizacje'!$A$1:$C$34</definedName>
    <definedName name="_xlnm.Print_Area" localSheetId="4">'pojazdy'!$A$1:$W$26</definedName>
    <definedName name="_xlnm.Print_Area" localSheetId="3">'środki trwałe'!$A$1:$K$13</definedName>
  </definedNames>
  <calcPr fullCalcOnLoad="1"/>
</workbook>
</file>

<file path=xl/sharedStrings.xml><?xml version="1.0" encoding="utf-8"?>
<sst xmlns="http://schemas.openxmlformats.org/spreadsheetml/2006/main" count="1405" uniqueCount="618">
  <si>
    <t>RAZEM</t>
  </si>
  <si>
    <t>x</t>
  </si>
  <si>
    <t>L.p.</t>
  </si>
  <si>
    <t>Nazwa jednostki</t>
  </si>
  <si>
    <t>NIP</t>
  </si>
  <si>
    <t>REGON</t>
  </si>
  <si>
    <t>lokalizacja (adres)</t>
  </si>
  <si>
    <t>Jednostka</t>
  </si>
  <si>
    <t>Razem</t>
  </si>
  <si>
    <t>Lp.</t>
  </si>
  <si>
    <t xml:space="preserve">Nazwa  </t>
  </si>
  <si>
    <t>Rok produkcji</t>
  </si>
  <si>
    <t>Wartość księgowa brutto</t>
  </si>
  <si>
    <t>Lokalizacja (adres)</t>
  </si>
  <si>
    <t>Zabezpieczenia (znane zabezpieczenia p-poż i przeciw kradzieżowe)</t>
  </si>
  <si>
    <t>Urządzenia i wyposażenie</t>
  </si>
  <si>
    <t>lp.</t>
  </si>
  <si>
    <t xml:space="preserve">nazwa budynku/ budowli </t>
  </si>
  <si>
    <t xml:space="preserve">przeznaczenie budynku/ budowli </t>
  </si>
  <si>
    <t>rok budowy</t>
  </si>
  <si>
    <t>czy budynek jest użytkowany? (TAK/NIE)</t>
  </si>
  <si>
    <t xml:space="preserve">Tabela nr 3 - Wykaz sprzętu elektronicznego </t>
  </si>
  <si>
    <t xml:space="preserve">Tabela nr 1 - Informacje ogólne do oceny ryzyka </t>
  </si>
  <si>
    <t>Adres</t>
  </si>
  <si>
    <t xml:space="preserve">Tabela nr 4 - Wykaz środków trwałych i wyposażenia </t>
  </si>
  <si>
    <t>czy budynek jest przeznaczony do rozbiórki? (TAK/NIE)</t>
  </si>
  <si>
    <t>czy jest to budynkek zabytkowy, podlegający nadzorowi konserwatora zabytków?</t>
  </si>
  <si>
    <t>zabezpieczenia
(znane zabiezpieczenia p-poż i przeciw kradzieżowe)     (2)</t>
  </si>
  <si>
    <t>Tabela nr 2- wykaz budynków i budowli</t>
  </si>
  <si>
    <t>Tabela nr 7</t>
  </si>
  <si>
    <t>Rodzaj wartości</t>
  </si>
  <si>
    <t>Urząd Gminy w Dobrem</t>
  </si>
  <si>
    <t>05-307 Dobre ul.T.Kościuszki 1</t>
  </si>
  <si>
    <t>822-11-34-364</t>
  </si>
  <si>
    <t>000538969</t>
  </si>
  <si>
    <t>nie</t>
  </si>
  <si>
    <t>1. Urząd Gminy w Dobrem</t>
  </si>
  <si>
    <t>WYKAZ LOKALIZACJI, W KTÓRYCH PROWADZONA JEST DZIAŁALNOŚĆ ORAZ LOKALIZACJI, GDZIE ZNAJDUJE SIĘ MIENIE NALEŻĄCE DO JEDNOSTEK GMINY DOBRE (nie wykazane w załączniku nr 1 - poniższy wykaz nie musi być pełnym wykazem lokalizacji)</t>
  </si>
  <si>
    <t>05-307 Dobre, ul. Szkolna 3</t>
  </si>
  <si>
    <t>822-23-43-609</t>
  </si>
  <si>
    <t>Zespół Szkolno-Przedszkolny</t>
  </si>
  <si>
    <t>146282695</t>
  </si>
  <si>
    <t>05-307 Dobre, Drop 31</t>
  </si>
  <si>
    <t>Szkoła Podstawowa im. Piotra Wysockiego w Dropiu</t>
  </si>
  <si>
    <t>822-20-08-696</t>
  </si>
  <si>
    <t>001117543</t>
  </si>
  <si>
    <t>4. Szkoła Podstawowa im. Piotra Wysockiego w Dropiu</t>
  </si>
  <si>
    <t>w tym zbiory bibioteczne</t>
  </si>
  <si>
    <t>Szkoła Podstawowa im. Marii Kownackiej w Mlęcinie</t>
  </si>
  <si>
    <t>05-307 Dobre, Mlęcin 51</t>
  </si>
  <si>
    <t>001117566</t>
  </si>
  <si>
    <t>Gminny Ośrodek Pomocy Społecznej</t>
  </si>
  <si>
    <t>Gminny Ośrodek Kultury</t>
  </si>
  <si>
    <t>005183761</t>
  </si>
  <si>
    <t>6. Gminny Ośrodek Pomocy Społecznej</t>
  </si>
  <si>
    <t>822-00-12-920</t>
  </si>
  <si>
    <t>000893073</t>
  </si>
  <si>
    <t>Tabela nr 6 - Wykaz maszyn i urządzeń do ubezpieczenia od uszkodzeń (od wszystkich ryzyk) oraz maszyn budowlanych</t>
  </si>
  <si>
    <t>Nazwa maszyny (urządzenia)</t>
  </si>
  <si>
    <t>Numer seryjny</t>
  </si>
  <si>
    <t>Suma ubezpieczenia</t>
  </si>
  <si>
    <t>Czy maszyna (urządzenie) jest eksploatowana pod ziemią? (TAK/NIE)</t>
  </si>
  <si>
    <t>Maszyny budowlane od uszkodzeń</t>
  </si>
  <si>
    <t>1. Urząd Gminy Dobre</t>
  </si>
  <si>
    <t>remiza OSP Brzozowica</t>
  </si>
  <si>
    <t>OSP</t>
  </si>
  <si>
    <t>tak</t>
  </si>
  <si>
    <t>remiza OSP Rynia</t>
  </si>
  <si>
    <t>OSP obecnie funkcja świetlicy</t>
  </si>
  <si>
    <t>remizo świetlica Sołki</t>
  </si>
  <si>
    <t>OSP, świetlica</t>
  </si>
  <si>
    <t>garaż Sołki</t>
  </si>
  <si>
    <t>garażowy</t>
  </si>
  <si>
    <t>remiza OSP Rudzienko</t>
  </si>
  <si>
    <t>remiza OSP Poręby Nowe</t>
  </si>
  <si>
    <t>remiza OSP Czarnogłów</t>
  </si>
  <si>
    <t>remiza OSP Mlęcin</t>
  </si>
  <si>
    <t>remiza OSP Nowa Wieś</t>
  </si>
  <si>
    <t>budynek adm.UG Dobre ul.Kościuszki 1</t>
  </si>
  <si>
    <t>administracyjny</t>
  </si>
  <si>
    <t>budynek komunalny mieszkalno handlowy,Dobre ul.Rynek 24</t>
  </si>
  <si>
    <t>mieszkalno-handlowy</t>
  </si>
  <si>
    <t>budynek komunalny mieszkalno handlowy,Dobre ul.Rynek 25</t>
  </si>
  <si>
    <t>budynek komunalny mieszkalny Dobre ul.Rynek 20</t>
  </si>
  <si>
    <t>mieszkalny</t>
  </si>
  <si>
    <t>budynek komunalny mieszkalny Dobre ul.Rynek 21</t>
  </si>
  <si>
    <t>budynek komunalny mieszkalny w Porębach Nowych</t>
  </si>
  <si>
    <t>budynek komunalny Kąty Borucza użyczony dla Stowarzyszenia</t>
  </si>
  <si>
    <t>komunalny</t>
  </si>
  <si>
    <t>budynek komunalny Dobre ul.Kościuszki 2</t>
  </si>
  <si>
    <t>siedziba muzeum Konstantego Laszczki</t>
  </si>
  <si>
    <t>budynek komunalny siedziba NZOZ ,apteka,GOK,mieszkania</t>
  </si>
  <si>
    <t>hydrofornia Dobre ul.KIlińskiego</t>
  </si>
  <si>
    <t>hydrofornia</t>
  </si>
  <si>
    <t>oczyszczalnia ścieków Dobre ul.Lawendowa 14</t>
  </si>
  <si>
    <t>oczyszczalnia</t>
  </si>
  <si>
    <t>hydrofornia Mlęcin</t>
  </si>
  <si>
    <t>hydrofornia Czarnogłów</t>
  </si>
  <si>
    <t>świetlica wiejska Rakówiec</t>
  </si>
  <si>
    <t>świetlica</t>
  </si>
  <si>
    <t>gaśnica, innych zabezpieczeń brak</t>
  </si>
  <si>
    <t>Brzozowica</t>
  </si>
  <si>
    <t>Gaśnica , innych zabezpieczeń brak</t>
  </si>
  <si>
    <t>Rynia</t>
  </si>
  <si>
    <t>Sołki</t>
  </si>
  <si>
    <t>gaśnica ,innych zabezpieczeń brak</t>
  </si>
  <si>
    <t>System alarmowy bez powiadamiania patrolu ,gaśnice</t>
  </si>
  <si>
    <t>Rudzienko</t>
  </si>
  <si>
    <t>system alarmowy bez powiadamiania patrolu,gaśnice</t>
  </si>
  <si>
    <t>Poręby Nowe</t>
  </si>
  <si>
    <t xml:space="preserve"> gaśnice</t>
  </si>
  <si>
    <t>Czarnogłów</t>
  </si>
  <si>
    <t>gaśnice</t>
  </si>
  <si>
    <t>Mlęcin</t>
  </si>
  <si>
    <t>gaśnica</t>
  </si>
  <si>
    <t>Nowa Wieś</t>
  </si>
  <si>
    <t>system alarmowy z powiadomieniem patrolu, gaśnice</t>
  </si>
  <si>
    <t>Dobre ul.Kościuszki 1</t>
  </si>
  <si>
    <t>rok budowy przedwojenny</t>
  </si>
  <si>
    <t>brak zabezpieczeń</t>
  </si>
  <si>
    <t>Dobre ul.Rynek 24</t>
  </si>
  <si>
    <t>Dobre ul.Rynek 25</t>
  </si>
  <si>
    <t>Dobre ul.Rynek 20</t>
  </si>
  <si>
    <t>Dobre ul.Rynek 21</t>
  </si>
  <si>
    <t>Kąty Borucza</t>
  </si>
  <si>
    <t>budynek przedwojenny remont 1993 remont w 2017 – 2018 roku</t>
  </si>
  <si>
    <t>system alarmowy ,monitoring, system przeciwpożarowy</t>
  </si>
  <si>
    <t>Dobre ul.Kościuszki 2</t>
  </si>
  <si>
    <t>dobudowa i remont 1983 rok , rok budowy 1960</t>
  </si>
  <si>
    <t>Dobre ul.Kilińskiego 1</t>
  </si>
  <si>
    <t>Dobre ul.KIlińskiego</t>
  </si>
  <si>
    <t>Dobre ul.Lawendowa 14</t>
  </si>
  <si>
    <t>Czwrnogłów</t>
  </si>
  <si>
    <t>Rakówiec</t>
  </si>
  <si>
    <t>2. Zespół Szkolno-Przedszkolny</t>
  </si>
  <si>
    <t>Budynek szkoły</t>
  </si>
  <si>
    <t>edukacja</t>
  </si>
  <si>
    <t>TAK</t>
  </si>
  <si>
    <t>NIE</t>
  </si>
  <si>
    <t>gaśnice, alarm</t>
  </si>
  <si>
    <t>Dobre, ul. Szkolna 3</t>
  </si>
  <si>
    <t>Budynek szkoły ze stołówką</t>
  </si>
  <si>
    <t>gaśnice, hydranty przeciwpożarowe, alarm</t>
  </si>
  <si>
    <t>hydranty, gaśnice proszkowe, czujki dymu</t>
  </si>
  <si>
    <t>Budynek trzykondygnacyjny</t>
  </si>
  <si>
    <t>alarm, hydranty, gaśnice proszkowe, czujki dymu</t>
  </si>
  <si>
    <t xml:space="preserve">1. Urząd Gminy w Dobrem </t>
  </si>
  <si>
    <t>Telewizor LG 50"</t>
  </si>
  <si>
    <t>Zestaw tablica interaktywna Quomo, projektor, laptop</t>
  </si>
  <si>
    <t>Projektor Acer</t>
  </si>
  <si>
    <t>Monitor LCD</t>
  </si>
  <si>
    <t>Projektor ACER</t>
  </si>
  <si>
    <t>Drukarka HP LaserJet</t>
  </si>
  <si>
    <t>Drukarka HP Color LaserJet</t>
  </si>
  <si>
    <t>Laptop DELL 6421</t>
  </si>
  <si>
    <t>Laptop DELL 6422</t>
  </si>
  <si>
    <t>Laptop LENOVO B50-70</t>
  </si>
  <si>
    <t>Laptop DELL</t>
  </si>
  <si>
    <t>Laptop IBM</t>
  </si>
  <si>
    <t>Laptop Hp</t>
  </si>
  <si>
    <t>Laptop Dell</t>
  </si>
  <si>
    <t>Laptop HP</t>
  </si>
  <si>
    <t>Zestaw komputerowy (pokój nr 3)</t>
  </si>
  <si>
    <t>Zestaw komputerowy (pokój nr 8)</t>
  </si>
  <si>
    <t>Zestaw komputerowy (pokój nr 13)</t>
  </si>
  <si>
    <t>Zestaw komputerowy (pokój nr 14)</t>
  </si>
  <si>
    <t>Drukarka Canon C5235</t>
  </si>
  <si>
    <t>Drukarka Canon MF410</t>
  </si>
  <si>
    <t>Rejestrator video na 16 kamer IP z dyskiem 2TB (wewnątrz)</t>
  </si>
  <si>
    <t>Kamera EV-IP- 2.0MP-3.6- B-P - 2 szt. (zewnątrz)</t>
  </si>
  <si>
    <t>Kamera EV-IP- 2.0MP-2812- B-P- V2 - 6 szt. (zewnątrz)</t>
  </si>
  <si>
    <t>Punkt dostępowy 2,4GHz Ubiquiti NanoStation M2 WiFi - 3 szt. (zewnątrz)</t>
  </si>
  <si>
    <t>Urządzenie wielofunkcyjne</t>
  </si>
  <si>
    <t>Ruter/sieć komputerowa</t>
  </si>
  <si>
    <t>Serwer NAS</t>
  </si>
  <si>
    <t>Drukarka 3D</t>
  </si>
  <si>
    <t>Aparat fotograficzny OLIMPUS STYLUS SZ-17</t>
  </si>
  <si>
    <t>Projektor z ekranem</t>
  </si>
  <si>
    <t>Pianino CASIO Trivia Px 150</t>
  </si>
  <si>
    <t>Zestaw komputerowy NTT Business WA800W</t>
  </si>
  <si>
    <t>Urządzenie wielofunkcyjne Samsung SL-M2875ND</t>
  </si>
  <si>
    <t>Zestaw komputerowy X-KOM</t>
  </si>
  <si>
    <t>Urządzenie wielofunkcyjne IR1133IF</t>
  </si>
  <si>
    <t>Klimatyzator LGE09EM</t>
  </si>
  <si>
    <t>Klimatyzator LGE12EM</t>
  </si>
  <si>
    <t>Oddział przedszkolny, mieszkanie pracownicze</t>
  </si>
  <si>
    <t xml:space="preserve">budynek szkolny </t>
  </si>
  <si>
    <t>Szkoła Podstawowa</t>
  </si>
  <si>
    <t>1964/2002</t>
  </si>
  <si>
    <t>Komórka</t>
  </si>
  <si>
    <t>magazyn</t>
  </si>
  <si>
    <t>Drop 31, 05-307 Dobre</t>
  </si>
  <si>
    <t>alarm przeciw kradzieżowy, gaśnice, kamery, hydranty</t>
  </si>
  <si>
    <t>Tak</t>
  </si>
  <si>
    <t>Nie</t>
  </si>
  <si>
    <t xml:space="preserve">5. Szkoła Podstawowa im. Marii Kownackiej w Mlęcinie  </t>
  </si>
  <si>
    <t>2014</t>
  </si>
  <si>
    <t>Projektor</t>
  </si>
  <si>
    <t xml:space="preserve">Drukarka Dest Jet </t>
  </si>
  <si>
    <t>2015</t>
  </si>
  <si>
    <t>Komputery IBM</t>
  </si>
  <si>
    <t>Projektor Panasonik</t>
  </si>
  <si>
    <t>Projektor Toshiba</t>
  </si>
  <si>
    <t>Tablica interaktywna</t>
  </si>
  <si>
    <t>2016</t>
  </si>
  <si>
    <t>Ekran projekcyjny</t>
  </si>
  <si>
    <t>Kolumna aktywna z mikrofonami</t>
  </si>
  <si>
    <t>Modem i router</t>
  </si>
  <si>
    <t>Projektor optima</t>
  </si>
  <si>
    <t>Projektor INFOCUS</t>
  </si>
  <si>
    <t>Komputer DELL</t>
  </si>
  <si>
    <t>Kamera</t>
  </si>
  <si>
    <t>2017</t>
  </si>
  <si>
    <t>Elektroniczna woźna</t>
  </si>
  <si>
    <t xml:space="preserve">Komputer </t>
  </si>
  <si>
    <t>Monitor Samsung 19,5</t>
  </si>
  <si>
    <t>Komputer Intel</t>
  </si>
  <si>
    <t>Zestaw komputerowy Lenovo</t>
  </si>
  <si>
    <t>Aparat Colprix</t>
  </si>
  <si>
    <t>Kamera cyfrowa</t>
  </si>
  <si>
    <t>szkoła podstawowa</t>
  </si>
  <si>
    <t>alarm przeciwwłamaniowy, gaśnice, hydrant</t>
  </si>
  <si>
    <t>Mlęcin 51</t>
  </si>
  <si>
    <t xml:space="preserve">Wieża Panasonic </t>
  </si>
  <si>
    <t>Laptop Lenovo</t>
  </si>
  <si>
    <t>Laptop   Lenovo</t>
  </si>
  <si>
    <t>Drukarka Xerox</t>
  </si>
  <si>
    <t xml:space="preserve">Komputer  </t>
  </si>
  <si>
    <t xml:space="preserve">Komputer PICASSO </t>
  </si>
  <si>
    <t>Monitor ASUS</t>
  </si>
  <si>
    <t>Monitor Philips</t>
  </si>
  <si>
    <t>Drukarka HP</t>
  </si>
  <si>
    <t>Projektor Ricoch</t>
  </si>
  <si>
    <t>Projektor BENQ</t>
  </si>
  <si>
    <t>Tablica multimedialna</t>
  </si>
  <si>
    <t>Kamera wewnętrzna</t>
  </si>
  <si>
    <t xml:space="preserve"> 7. Gminny Ośrodek Kultury </t>
  </si>
  <si>
    <t>Komputer stacjonarny, monitor, klawiatura, mysz, słuchawki z mikrofonem</t>
  </si>
  <si>
    <t>Laptop, torba do laptopa, mysz do laptopa, glośniki multimedialne</t>
  </si>
  <si>
    <t>KB</t>
  </si>
  <si>
    <t>ul. T. Kościuszki1, 05-307 Dobre</t>
  </si>
  <si>
    <t>system alarmowy , gaśnice</t>
  </si>
  <si>
    <t>gaśnice 5 szt.</t>
  </si>
  <si>
    <t>Gminny Żłobek</t>
  </si>
  <si>
    <t>żłobek</t>
  </si>
  <si>
    <t>remont i rozbudowa 2018 rok</t>
  </si>
  <si>
    <t>Dobre, ul. Rynek 3</t>
  </si>
  <si>
    <t>Wykaz sprzętu elektronicznego stacjonarnego (do 5 lat) - rok 2014 i młodszy</t>
  </si>
  <si>
    <t>KAMERA IP DAHUA COOPER IPC- CB2C20-ZS-2812-1- 2 szt,. (zewnątrz)</t>
  </si>
  <si>
    <t>Kopiarka Canon IR 2520</t>
  </si>
  <si>
    <t>Kopiarka Canon IR 2016</t>
  </si>
  <si>
    <t>Drukarka Xerox Phaser</t>
  </si>
  <si>
    <t>Laptop DELL E6420</t>
  </si>
  <si>
    <t>Komputer Lenovo</t>
  </si>
  <si>
    <t>Laptop BELL</t>
  </si>
  <si>
    <t>Projektor INFOCUS INII6X</t>
  </si>
  <si>
    <t>Jednostka centralna systemu językowego</t>
  </si>
  <si>
    <t>Nawigator PC progam do sterowania pracownią językową</t>
  </si>
  <si>
    <t>Osprzęt pracowni językowej</t>
  </si>
  <si>
    <t>822-20-08-673</t>
  </si>
  <si>
    <t>Zestaw komputerowy DELLi3/4GB</t>
  </si>
  <si>
    <t>Wykaz sprzętu elektronicznego przenośnego (do 5 lat) - rok 2014 i młodszy</t>
  </si>
  <si>
    <t>HIDROMEK ALPHA STAGE 4</t>
  </si>
  <si>
    <t>suma ubezpieczenia</t>
  </si>
  <si>
    <t>Router D-Link DSR- 1000AC</t>
  </si>
  <si>
    <t>QNAP TS- 453B (16GB, 3x6TB, 1xSSD)</t>
  </si>
  <si>
    <t>3. Szkoła Podstawowa im. Piotra Wysockiego w Dropiu</t>
  </si>
  <si>
    <t>4. Szkoła Podstawowa im. Marii Kownackiej w Mlęcinie</t>
  </si>
  <si>
    <t>822-20-58-464</t>
  </si>
  <si>
    <t>Gminny Żłobek w Dobrem</t>
  </si>
  <si>
    <t>05-307 Dobre, ul. Rynek 3</t>
  </si>
  <si>
    <t>822-23-72-226</t>
  </si>
  <si>
    <t>381367509</t>
  </si>
  <si>
    <t>gaśnice proszkowe (4 kg) - 2 szt.;
hydrant;
system alarmowy wraz z czujkami</t>
  </si>
  <si>
    <t>Sala sportowa (w tym solary; łączna wartość: 
1 324 000,00 zł</t>
  </si>
  <si>
    <t>namioty</t>
  </si>
  <si>
    <t>-</t>
  </si>
  <si>
    <t>1. Urząd Gminy</t>
  </si>
  <si>
    <t>Place Zabaw: Pokrzywnik, Rakówiec, Wólka Mlęcka, Dobre, Rudzienko, Drop, Mlęcin, Poręby Nowe</t>
  </si>
  <si>
    <t>Siłownie zewnętrzne: Brzozowica, Osęczyzna, Poręby Nowe, Dobre, Mlęcin</t>
  </si>
  <si>
    <t>Dobre, ul. Szkolna 3: boisko pełonowymiarowe trawiaste i boisko welofunkcyjne ze sztuczną nawierzchnią</t>
  </si>
  <si>
    <t>2. Gminny Ośrodek Pomocy Społecznej</t>
  </si>
  <si>
    <t>3. Gminny Ośrodek Kultury</t>
  </si>
  <si>
    <t>4. Gminny Żłobek w Dobrem</t>
  </si>
  <si>
    <t>05-307 Dobre ul. Szkolna 3</t>
  </si>
  <si>
    <t>Komputer stacjonarny, monitor, klawiatura, mysz</t>
  </si>
  <si>
    <t>1a</t>
  </si>
  <si>
    <t>Urząd Gminy w Dobrem - wyposażenie hydroforni</t>
  </si>
  <si>
    <t>1b</t>
  </si>
  <si>
    <t>Urząd Gminy w Dobrem - wyposażenie oczyszczalni ścieków</t>
  </si>
  <si>
    <t>Telewizor</t>
  </si>
  <si>
    <t>Nagłośnienie konferencyjne</t>
  </si>
  <si>
    <t>Playstation 4</t>
  </si>
  <si>
    <t>Projektor multimedialny</t>
  </si>
  <si>
    <t>Dobre ul. Szkolna 3</t>
  </si>
  <si>
    <t>1a. Ochotnicza Straż Pożarna w Rudzienku</t>
  </si>
  <si>
    <t>1b. Ochotnicza Straż Pożarna w Porębach Nowych</t>
  </si>
  <si>
    <t>1a. OSP Poręby Nowe</t>
  </si>
  <si>
    <t>1b. OSP Rudzienko</t>
  </si>
  <si>
    <t>Rodzaj materiałów budowlanych, z jakich wykonano budynek</t>
  </si>
  <si>
    <t>informacja o przeprowadzonych remontach i modernizacji budynków starszych niż 50 lat (data remontu, czego dotyczył remont, wielkość poniesionych nakładów na remont)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</si>
  <si>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</si>
  <si>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</si>
  <si>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</si>
  <si>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</si>
  <si>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</si>
  <si>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</si>
  <si>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konstrukcja i pokrycie dachu</t>
  </si>
  <si>
    <t>instalacja elektryczna</t>
  </si>
  <si>
    <t>sieć wodno-kanalizacyjna oraz centralnego ogrzewania</t>
  </si>
  <si>
    <t>stolarka okienna i drzwiowa</t>
  </si>
  <si>
    <t>instalacja gazowa</t>
  </si>
  <si>
    <t>instalacja wentylacyjna i kominowa</t>
  </si>
  <si>
    <t>budynek murowany kryty eternitem</t>
  </si>
  <si>
    <t>średni</t>
  </si>
  <si>
    <t>stan dobry</t>
  </si>
  <si>
    <t>brak</t>
  </si>
  <si>
    <t>parter</t>
  </si>
  <si>
    <t>budynek murowany kryty stropodach termozgrzewalna papa</t>
  </si>
  <si>
    <t xml:space="preserve">po remoncie  2017-2018 </t>
  </si>
  <si>
    <t>b.dobry</t>
  </si>
  <si>
    <t>dobry</t>
  </si>
  <si>
    <t>jest,nowa</t>
  </si>
  <si>
    <t>budynek murowany kryty blachą</t>
  </si>
  <si>
    <t>po remoncie 2017 – 2018</t>
  </si>
  <si>
    <t>I piętro</t>
  </si>
  <si>
    <t xml:space="preserve">wymiana dachu w 2016 roku oraz docieplenie w 2017 </t>
  </si>
  <si>
    <t>budynek murowany stropodach</t>
  </si>
  <si>
    <t xml:space="preserve">dobry </t>
  </si>
  <si>
    <t xml:space="preserve">Obecnie cały budynek po remoncie </t>
  </si>
  <si>
    <t>II piętra</t>
  </si>
  <si>
    <t>schodołaz</t>
  </si>
  <si>
    <t>budynek murowany kryty blacchą</t>
  </si>
  <si>
    <t>jest ,nowa</t>
  </si>
  <si>
    <t>parter plus poddasze</t>
  </si>
  <si>
    <t>Opis stanu technicznego budynku wg poniższych elementów budynku</t>
  </si>
  <si>
    <t>powierzchnia użytkowa
 (w m²) (3)</t>
  </si>
  <si>
    <t>Zestaw komputerowy (pokój nr 16)</t>
  </si>
  <si>
    <t>Drukarka Canon MF264DW (Muzeum)</t>
  </si>
  <si>
    <t>Drukarka Canon MF264DW (pokój nr 21)</t>
  </si>
  <si>
    <t>Drukarka Canon MF416dw (pokój nr 2)</t>
  </si>
  <si>
    <t>Projektor Epson EH-TW650 (Muzeum)</t>
  </si>
  <si>
    <t>Projektor Optoma W344 (Sala konferencyjna)</t>
  </si>
  <si>
    <t>Ubiquiti UniFi Security Gateway Pro</t>
  </si>
  <si>
    <t>Ubiquiti UAP AC LITE</t>
  </si>
  <si>
    <t>Ubiquiti UniFi Switch 48 Gigabit US-48</t>
  </si>
  <si>
    <t>Switch T1600G-28TS</t>
  </si>
  <si>
    <t>Laptop Dell Vostro 3490 (Muzeum)</t>
  </si>
  <si>
    <t>Rejestrator NVR OPTIVA2B</t>
  </si>
  <si>
    <t>Kamery OPTIVA VOBIP242M 8 szt.</t>
  </si>
  <si>
    <t>Wykaz sprzętu elektronicznego stacjonarnego (do 5 lat) - rok 2015 i młodszy</t>
  </si>
  <si>
    <t>Wykaz sprzętu elektronicznego przenośnego (do 5 lat) - rok 2015 i młodszy</t>
  </si>
  <si>
    <t xml:space="preserve"> Wykaz monitoringu wizyjnego - system kamer itp. (do 5 lat) - rok 2015 i młodszy</t>
  </si>
  <si>
    <t>Boisko wielofunkcyjne w urządzeniami towarzyszącymi</t>
  </si>
  <si>
    <t>eddukacja</t>
  </si>
  <si>
    <t xml:space="preserve">monitoring </t>
  </si>
  <si>
    <t>cegła</t>
  </si>
  <si>
    <t>drewniane</t>
  </si>
  <si>
    <t>blachodachówka, więźba dachowa drewniana</t>
  </si>
  <si>
    <t>termomodernizacja 2016r. (5 mln zł)</t>
  </si>
  <si>
    <t>dostateczny</t>
  </si>
  <si>
    <t>betonowe</t>
  </si>
  <si>
    <t>nie dotyczy</t>
  </si>
  <si>
    <t>stropodach</t>
  </si>
  <si>
    <t>konstrukcja stalowa, blacha z ociepleniem</t>
  </si>
  <si>
    <t>konstrukcja drewniana kryta blachą</t>
  </si>
  <si>
    <t>Projektor Epson EB-530</t>
  </si>
  <si>
    <t>Projektor INFOCUS IN116X</t>
  </si>
  <si>
    <t>Centralka telefoniczna ITS-0206 2LM/6LW</t>
  </si>
  <si>
    <t>Zestaw komputerowy INTEL  4GB/128GB</t>
  </si>
  <si>
    <t>Laptop DELL E7440</t>
  </si>
  <si>
    <t>Laptop DELL E7450</t>
  </si>
  <si>
    <t>Laptop FUJITSU E754</t>
  </si>
  <si>
    <t>Laptop ACER  TMP 215-51-32K7   (24 szt.)</t>
  </si>
  <si>
    <t>Laptop ACER TMP 215-51G    (13 szt.)</t>
  </si>
  <si>
    <t>Kamera IP DAHUA IPC-HDW1230SP-0360B (2 szt.) (wewnątrz budynku)</t>
  </si>
  <si>
    <t>Kamera IP DAHUA IPC-HDW1230SP-0360B (1 szt.)- wewnątrz budynku</t>
  </si>
  <si>
    <t>Kamera GS-CM4-V (1 szt.) - wenątrz budynku</t>
  </si>
  <si>
    <t>Kamera IP HIKVISION DS.-2CD1021-I  (1 szt.)- wewnątrz budynku</t>
  </si>
  <si>
    <t>Kamera Ip DAHUA IPC-HDW1230SP-0360B (1 szt.) - wewnątrz budynku</t>
  </si>
  <si>
    <t>pustaki, otynkowane, fundamenty żelbetonowe</t>
  </si>
  <si>
    <t xml:space="preserve">strop żelbetonowy, </t>
  </si>
  <si>
    <t xml:space="preserve"> stropodachdach czterospadowy, kryty papą</t>
  </si>
  <si>
    <t>ocieplony w 2015</t>
  </si>
  <si>
    <t>dobra</t>
  </si>
  <si>
    <t>100 m2</t>
  </si>
  <si>
    <t>jedna</t>
  </si>
  <si>
    <t>murowany, cegła, ocieplony płytami styropianowymi na zaprawie klejowej, otynkowany</t>
  </si>
  <si>
    <t>konstrukcja dachu dwuspadowa drewniana, nad aulą dach z płyt warstwowych na konstrukcji z kratownic stalowych, dach kryty blachodachówką</t>
  </si>
  <si>
    <t>lata 2001/2002 rozbudowa szkoły - dobudowanie auli, łazienek , kotłowni c.o. termodernizacja i remont dachu w 2009</t>
  </si>
  <si>
    <t xml:space="preserve"> 1035 m2 </t>
  </si>
  <si>
    <t>stropodach żelbetonowy</t>
  </si>
  <si>
    <t>dach kryty blachą płaską, jednospadowy, konstrukcja dachu jednospadowa drewniana</t>
  </si>
  <si>
    <t>remont dachu w 2015</t>
  </si>
  <si>
    <t>35 m2</t>
  </si>
  <si>
    <t>Budynek mieszkalny</t>
  </si>
  <si>
    <t xml:space="preserve">Budynek szkolny </t>
  </si>
  <si>
    <t>Wykaz sprzętu elektronicznego stacjonarnego (do 5 lat) - rok 20145i młodszy</t>
  </si>
  <si>
    <t>Tablica interaktywna SMART</t>
  </si>
  <si>
    <t>Projektor Hitachi CPAX2505</t>
  </si>
  <si>
    <t>Monitor Interaktywny 65</t>
  </si>
  <si>
    <t>Mikrofon zestaw</t>
  </si>
  <si>
    <t>Zestaw komputerowy AMD/GGD</t>
  </si>
  <si>
    <t>Zestaw lomputerowy ADM 8G/240GB</t>
  </si>
  <si>
    <t>Ksero Xerox Versalink B7030</t>
  </si>
  <si>
    <t>Zestaw komputerowy Desktop Dell Vostro 3470</t>
  </si>
  <si>
    <t>Komputer stacjonarny</t>
  </si>
  <si>
    <t xml:space="preserve"> 8. Gminny Żłobek w Dobrem</t>
  </si>
  <si>
    <t>Monitor  DELL 22</t>
  </si>
  <si>
    <t>Monitor  Philips 21,5</t>
  </si>
  <si>
    <t>Komputer 8 GB</t>
  </si>
  <si>
    <t xml:space="preserve">Telewizor Smart </t>
  </si>
  <si>
    <t xml:space="preserve">Laptop  DELL </t>
  </si>
  <si>
    <t xml:space="preserve">Głośnik  NERIO </t>
  </si>
  <si>
    <t xml:space="preserve">Zestaw  kosiarki  z  podkaszarką </t>
  </si>
  <si>
    <t xml:space="preserve">System alarmowy </t>
  </si>
  <si>
    <t xml:space="preserve">System  CCTV </t>
  </si>
  <si>
    <t>HMK102BKP2B180424</t>
  </si>
  <si>
    <t>2003 wymiana stolarki okiennej, 2004 docieplenie ścian, stropu, wymiana stolarki drzwiowej, dobudowa kotłowni C.O. instalacja C.O,.2012 rok zmiana konstrukcj dachu, stopodach na dach wielospadowy,</t>
  </si>
  <si>
    <t>bardzo dobra</t>
  </si>
  <si>
    <t>573,90 m2</t>
  </si>
  <si>
    <t>jedna kondygnacja</t>
  </si>
  <si>
    <t>fundamenty betonowe i żelbetowe, ściany z cegły ceramicznej pełnej na zaprawie cementowowapiennej ocieplone 10 cm płytami styropianowymi, tynk cienkowarstwowy z masy akrylowej  na warstwie z wyprawy klejowej na siadce z włókna szklanego</t>
  </si>
  <si>
    <t>prefabrykowane gęsto żebrowy typu DZ-3</t>
  </si>
  <si>
    <t>dach o konstrukcji drewnianej krokwiowo-płatwiowy wielospadowy, kryty blachą</t>
  </si>
  <si>
    <t xml:space="preserve">strop żelbetonowy </t>
  </si>
  <si>
    <t>Projektor Infocus IN11xy</t>
  </si>
  <si>
    <t>Monitory Interaktywne</t>
  </si>
  <si>
    <t>Laptop LENOVO Thinkcentre E50-00/4Gb</t>
  </si>
  <si>
    <t>Zestaw multimedialny ekran + projektor</t>
  </si>
  <si>
    <t>Notebook Kiano Eleganse 13.3 360 ME N3350/4Gb/64/Win 10 FHD</t>
  </si>
  <si>
    <t>Telefon SAMSUNG Galaxy J3</t>
  </si>
  <si>
    <t xml:space="preserve">Router </t>
  </si>
  <si>
    <t>Wzmacniacz sygnału WIFI</t>
  </si>
  <si>
    <t xml:space="preserve">Niszczarka </t>
  </si>
  <si>
    <t xml:space="preserve">Urządzenie wielofunkcyjne </t>
  </si>
  <si>
    <t>odtworzeniowa *</t>
  </si>
  <si>
    <t>Łącznie</t>
  </si>
  <si>
    <t>19.01.2022</t>
  </si>
  <si>
    <t>20.01.2021</t>
  </si>
  <si>
    <t>ciężarowy</t>
  </si>
  <si>
    <t>WM 8899M</t>
  </si>
  <si>
    <t>WV1ZZZ70ZXH101918</t>
  </si>
  <si>
    <t>Transporter</t>
  </si>
  <si>
    <t>VOLKSWAGEN</t>
  </si>
  <si>
    <t>Urząd Gminy Dobre</t>
  </si>
  <si>
    <t>31.12.2021</t>
  </si>
  <si>
    <t>01.01.2021</t>
  </si>
  <si>
    <t>14.12.2007</t>
  </si>
  <si>
    <t>WM 8097L</t>
  </si>
  <si>
    <t>VF1FC1GAF38566211</t>
  </si>
  <si>
    <t>Kangoo Express</t>
  </si>
  <si>
    <t>Renault</t>
  </si>
  <si>
    <t>03.07.2009</t>
  </si>
  <si>
    <t>osobowy</t>
  </si>
  <si>
    <t>WM 8098L</t>
  </si>
  <si>
    <t>W0L0TGF359G073088</t>
  </si>
  <si>
    <t>Astra G-Caravan</t>
  </si>
  <si>
    <t>Opel</t>
  </si>
  <si>
    <t>27.01.2004</t>
  </si>
  <si>
    <t>specjalny pożarniczy</t>
  </si>
  <si>
    <t>WM 2998J</t>
  </si>
  <si>
    <t>VF647BCA000000872</t>
  </si>
  <si>
    <t>Midlum 220.14</t>
  </si>
  <si>
    <t>OSP Rudzienko</t>
  </si>
  <si>
    <t>17.05.2022</t>
  </si>
  <si>
    <t>18.05.2021</t>
  </si>
  <si>
    <t>30.12.1977</t>
  </si>
  <si>
    <t>WM 9373H</t>
  </si>
  <si>
    <t>P244L0001874</t>
  </si>
  <si>
    <t>STAR</t>
  </si>
  <si>
    <t>OSP Poręby Nowe</t>
  </si>
  <si>
    <t>22.06.2022</t>
  </si>
  <si>
    <t>23.06.2021</t>
  </si>
  <si>
    <t>23.09.1985</t>
  </si>
  <si>
    <t>WM 78100</t>
  </si>
  <si>
    <t>P244LM109833</t>
  </si>
  <si>
    <t>JELCZ</t>
  </si>
  <si>
    <t>11.07.2022</t>
  </si>
  <si>
    <t>12.07.2021</t>
  </si>
  <si>
    <t>koparko-ładowarka</t>
  </si>
  <si>
    <t>b/n</t>
  </si>
  <si>
    <t>ALPHA STAGE 4</t>
  </si>
  <si>
    <t>Hidromek</t>
  </si>
  <si>
    <t>30.05.2022</t>
  </si>
  <si>
    <t>31.05.2021</t>
  </si>
  <si>
    <t>16.09.1993</t>
  </si>
  <si>
    <t>WM 95998</t>
  </si>
  <si>
    <t>WV2ZZZ70ZPH128221</t>
  </si>
  <si>
    <t>T4</t>
  </si>
  <si>
    <t>28.11.1989</t>
  </si>
  <si>
    <t>WM 43850</t>
  </si>
  <si>
    <t>P244L11892</t>
  </si>
  <si>
    <t>21.12.2021</t>
  </si>
  <si>
    <t>22.12.2020</t>
  </si>
  <si>
    <t>03.02.2005</t>
  </si>
  <si>
    <t>WM 37900</t>
  </si>
  <si>
    <t>WMAL70ZZ45Y142325</t>
  </si>
  <si>
    <t>L70/LE12.1804</t>
  </si>
  <si>
    <t>OSP Dobre</t>
  </si>
  <si>
    <t>13.12.2021</t>
  </si>
  <si>
    <t>14.12.2020</t>
  </si>
  <si>
    <t>24.06.1989</t>
  </si>
  <si>
    <t>WM 93358</t>
  </si>
  <si>
    <t>YB1E6A4A6KB431304</t>
  </si>
  <si>
    <t>FL 6</t>
  </si>
  <si>
    <t>VOLVO</t>
  </si>
  <si>
    <t>OSP Czarnogłów</t>
  </si>
  <si>
    <t>07.01.2022</t>
  </si>
  <si>
    <t>08.01.2021</t>
  </si>
  <si>
    <t>3000 kg</t>
  </si>
  <si>
    <t>08.01.2008</t>
  </si>
  <si>
    <t>samochód dostawczy pożarniczy</t>
  </si>
  <si>
    <t>WM 75188</t>
  </si>
  <si>
    <t>ZFA250000000127485</t>
  </si>
  <si>
    <t>DUCATO 30 3.0 M-jet</t>
  </si>
  <si>
    <t>FIAT</t>
  </si>
  <si>
    <t>3500 kg</t>
  </si>
  <si>
    <t>08.09.1982</t>
  </si>
  <si>
    <t>WM 1998H</t>
  </si>
  <si>
    <t>P244LMI07691</t>
  </si>
  <si>
    <t>OSP Mlęcin</t>
  </si>
  <si>
    <t>12.03.2022</t>
  </si>
  <si>
    <t>13.03.2021</t>
  </si>
  <si>
    <t>750 kg</t>
  </si>
  <si>
    <t>11.03.2015</t>
  </si>
  <si>
    <t>przyczepa</t>
  </si>
  <si>
    <t>WM 0696P</t>
  </si>
  <si>
    <t>SYLNP1222FC000221</t>
  </si>
  <si>
    <t>A750 F</t>
  </si>
  <si>
    <t>RYDWAN</t>
  </si>
  <si>
    <t>25.03.2022</t>
  </si>
  <si>
    <t>26.03.2021</t>
  </si>
  <si>
    <t>01.01.2007</t>
  </si>
  <si>
    <t>WM 55249</t>
  </si>
  <si>
    <t>TMBPC16Y574172665</t>
  </si>
  <si>
    <t>FABIA II 1,4MR</t>
  </si>
  <si>
    <t>SKODA</t>
  </si>
  <si>
    <t>24.04.2022</t>
  </si>
  <si>
    <t>25.04.2021</t>
  </si>
  <si>
    <t>2</t>
  </si>
  <si>
    <t>16.12.1987</t>
  </si>
  <si>
    <t>ciągnik rolniczy</t>
  </si>
  <si>
    <t>WM 5929</t>
  </si>
  <si>
    <t>ZETOR</t>
  </si>
  <si>
    <t>01.01.1974</t>
  </si>
  <si>
    <t>WM 1014P</t>
  </si>
  <si>
    <t>13880</t>
  </si>
  <si>
    <t>D-46A</t>
  </si>
  <si>
    <t>AUTOSAN</t>
  </si>
  <si>
    <t>09.01.2022</t>
  </si>
  <si>
    <t>10.01.2021</t>
  </si>
  <si>
    <t>9240 kg</t>
  </si>
  <si>
    <t>04.11.1982</t>
  </si>
  <si>
    <t>WM 22765</t>
  </si>
  <si>
    <t>706 RTM</t>
  </si>
  <si>
    <t>AC/KR</t>
  </si>
  <si>
    <t>NW</t>
  </si>
  <si>
    <t>OC</t>
  </si>
  <si>
    <t>Do</t>
  </si>
  <si>
    <t>Od</t>
  </si>
  <si>
    <r>
      <t>Zielona Karta***</t>
    </r>
    <r>
      <rPr>
        <sz val="10"/>
        <rFont val="Arial"/>
        <family val="2"/>
      </rPr>
      <t xml:space="preserve"> (kraj)</t>
    </r>
  </si>
  <si>
    <t>Ryzyka podlegające ubezpieczeniu w danym pojeździe</t>
  </si>
  <si>
    <t>Okres ubezpieczenia AC i KR</t>
  </si>
  <si>
    <t>Okres ubezpieczenia OC i NW</t>
  </si>
  <si>
    <t>Wartość pojazdu</t>
  </si>
  <si>
    <t>Przebieg</t>
  </si>
  <si>
    <t>Dopuszczalna masa całkowita</t>
  </si>
  <si>
    <t>Ładowność</t>
  </si>
  <si>
    <t>Ilość miejsc</t>
  </si>
  <si>
    <t>Data I rejestracji</t>
  </si>
  <si>
    <t>Rok prod.</t>
  </si>
  <si>
    <t>Poj.</t>
  </si>
  <si>
    <t>Rodzaj pojazdu zgodnie z dowodem rejestracyjnym lub innymi dokumentami</t>
  </si>
  <si>
    <t>Nr rej.</t>
  </si>
  <si>
    <t>Nr podw./ nadw.</t>
  </si>
  <si>
    <t>Typ, model</t>
  </si>
  <si>
    <t>Marka</t>
  </si>
  <si>
    <t>Ubezpieczony</t>
  </si>
  <si>
    <t>Dane pojazdów/ pojazdów wolnobieżnych</t>
  </si>
  <si>
    <t>Dane pojazdów</t>
  </si>
  <si>
    <t>Tabela nr 5 - Wykaz pojazdów Gminy Dobre</t>
  </si>
  <si>
    <t>TU</t>
  </si>
  <si>
    <t>Ryzyko</t>
  </si>
  <si>
    <t>Data szkody</t>
  </si>
  <si>
    <t>Opis</t>
  </si>
  <si>
    <t>Wypłata</t>
  </si>
  <si>
    <t>2017 rok</t>
  </si>
  <si>
    <t>Compensa TU S.A.</t>
  </si>
  <si>
    <t>Ubezpieczenie szyb od stłuczenia</t>
  </si>
  <si>
    <t>Wybicie szyb w wiacie przystankowej wskutek wandalizmu</t>
  </si>
  <si>
    <t>UNIQA TU S.A.</t>
  </si>
  <si>
    <t>Ubezpieczenie mienia od ognia i innych zdarzeń losowych</t>
  </si>
  <si>
    <t>Uszkodzenie słupa oświetlenia ulicznego oraz kradzież lampy, która spadła z tego słupa w wyniku wjechania pojazdu</t>
  </si>
  <si>
    <t>Razem 2017 rok:</t>
  </si>
  <si>
    <t>2018 rok</t>
  </si>
  <si>
    <t>Dewastacja wiaty przystankowej przez nieznanych sprawców</t>
  </si>
  <si>
    <t>Ubezpieczenie mienia od kradzieży z włamaniem i rabunku</t>
  </si>
  <si>
    <t>Kradzież mienia.</t>
  </si>
  <si>
    <t>Razem 2018 rok:</t>
  </si>
  <si>
    <t>Ubezpieczenie odpowiedzialności cywilnej</t>
  </si>
  <si>
    <t>Zalanie lokalu wskutek awarii rury przyłączeniowej wodnej</t>
  </si>
  <si>
    <t>Wybicie szyb w przystanku wskutek dewastacji.</t>
  </si>
  <si>
    <t>Zniszczenie mienia (przystanku, kosza, ławki) wskutek całkowitej dewastacji przez nieznanego sprawcę.</t>
  </si>
  <si>
    <t xml:space="preserve">Uszkodzenie hydroforni w wyniku przepięcia instalacji elektrycznej podczas burzy </t>
  </si>
  <si>
    <t>Uszkodzenie sprzętu elektronicznego wskutek przepięcia podczas wyładowań atmosferycznych</t>
  </si>
  <si>
    <t>Uszkodzenie przystanku autobusowego wskutek aktu wandalizmu dokonanego przez nieznanych sprawców</t>
  </si>
  <si>
    <t>Ubezpieczenie odpowiedzialności cywilnej zarządcy dróg</t>
  </si>
  <si>
    <t>Uszkodzenie pojazdu wskutek najechania na ubytek w drodze</t>
  </si>
  <si>
    <t>2020 rok</t>
  </si>
  <si>
    <t>Całkowite zniszczenie tablicy informacyjnej wraz z jej konstrukcją wskutek wandalizmu dokonanego przez nieznanych sprawców</t>
  </si>
  <si>
    <t>Kradzież metalowych przęseł na moście przez nieznanych sprawców</t>
  </si>
  <si>
    <t>Zerwanie linii energetycznej oświetlenia ulicznego w wyniku połamania się gałęzi drzew podczas silnego wiatru i opadow śniegu z deszczem</t>
  </si>
  <si>
    <t>Uszkodzenie sterownika dla pomiaru tlenu do podłączenia czujników wskutek przepięcia w instalacji elektrycznej powstałego podczas burzy</t>
  </si>
  <si>
    <t>RAZEM LATA 2017 -2020</t>
  </si>
  <si>
    <t>Razem 2020 rok:</t>
  </si>
  <si>
    <t>Razem 2019 rok:</t>
  </si>
  <si>
    <t>Tabela nr 8 - wykaz szkodowości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</si>
</sst>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"/>
    <numFmt numFmtId="178" formatCode="#,##0.00\ _z_ł"/>
    <numFmt numFmtId="179" formatCode="yyyy/mm/dd;@"/>
    <numFmt numFmtId="180" formatCode="#,##0.00_ ;\-#,##0.00\ "/>
    <numFmt numFmtId="181" formatCode="#,##0.00\ [$zł-415];[Red]\-#,##0.00\ [$zł-415]"/>
    <numFmt numFmtId="182" formatCode="dd/mm/yy"/>
    <numFmt numFmtId="183" formatCode="0.00_ ;[Red]\-0.00\ "/>
    <numFmt numFmtId="184" formatCode="00\-000"/>
    <numFmt numFmtId="185" formatCode="#,##0\ &quot;zł&quot;"/>
    <numFmt numFmtId="186" formatCode="\ #,##0.00&quot; zł &quot;;\-#,##0.00&quot; zł &quot;;&quot; -&quot;#&quot; zł &quot;;@\ "/>
    <numFmt numFmtId="187" formatCode="_-* #,##0.00&quot; zł&quot;_-;\-* #,##0.00&quot; zł&quot;_-;_-* \-??&quot; zł&quot;_-;_-@_-"/>
    <numFmt numFmtId="188" formatCode="#,##0.00&quot; zł &quot;;\-#,##0.00&quot; zł &quot;;&quot; -&quot;#&quot; zł &quot;;@\ "/>
    <numFmt numFmtId="189" formatCode="#,##0.00;[Red]#,##0.00"/>
    <numFmt numFmtId="190" formatCode="#"/>
    <numFmt numFmtId="191" formatCode="_-* #,##0.00\ [$zł-415]_-;\-* #,##0.00\ [$zł-415]_-;_-* &quot;-&quot;??\ [$zł-415]_-;_-@_-"/>
    <numFmt numFmtId="192" formatCode="[$-415]dddd\,\ d\ mmmm\ yyyy"/>
    <numFmt numFmtId="193" formatCode="_-* #,##0.000\ &quot;zł&quot;_-;\-* #,##0.000\ &quot;zł&quot;_-;_-* &quot;-&quot;??\ &quot;zł&quot;_-;_-@_-"/>
    <numFmt numFmtId="194" formatCode="000\-000\-00\-00"/>
    <numFmt numFmtId="195" formatCode="#,##0.00&quot; zł&quot;"/>
    <numFmt numFmtId="196" formatCode="&quot; &quot;#,##0.00&quot;,     &quot;;&quot;-&quot;#,##0.00&quot;,     &quot;;&quot; -&quot;#&quot;      &quot;;@&quot; &quot;"/>
    <numFmt numFmtId="197" formatCode="d/mm/yyyy"/>
    <numFmt numFmtId="198" formatCode="#,##0.00&quot; zł&quot;;[Red]\-#,##0.00&quot; zł&quot;"/>
    <numFmt numFmtId="199" formatCode="_-* #,##0\ _z_ł_-;\-* #,##0\ _z_ł_-;_-* \-??\ _z_ł_-;_-@_-"/>
    <numFmt numFmtId="200" formatCode="_-* #,##0.000\ _z_ł_-;\-* #,##0.000\ _z_ł_-;_-* \-??\ _z_ł_-;_-@_-"/>
    <numFmt numFmtId="201" formatCode="[$-415]General"/>
    <numFmt numFmtId="202" formatCode="&quot; &quot;#,##0.00&quot; zł &quot;;&quot;-&quot;#,##0.00&quot; zł &quot;;&quot; -&quot;#&quot; zł &quot;;@&quot; &quot;"/>
    <numFmt numFmtId="203" formatCode="[$-415]yyyy\-mm\-dd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i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Czcionka tekstu podstawowego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1"/>
      <family val="0"/>
    </font>
    <font>
      <sz val="10"/>
      <name val="Calibri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000000"/>
      <name val="Arial1"/>
      <family val="0"/>
    </font>
    <font>
      <sz val="10"/>
      <color theme="1"/>
      <name val="Arial1"/>
      <family val="0"/>
    </font>
    <font>
      <b/>
      <sz val="11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50" fillId="0" borderId="0">
      <alignment/>
      <protection/>
    </xf>
    <xf numFmtId="201" fontId="50" fillId="0" borderId="0">
      <alignment/>
      <protection/>
    </xf>
    <xf numFmtId="0" fontId="2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1" fillId="34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5" borderId="0" xfId="0" applyFill="1" applyAlignment="1">
      <alignment/>
    </xf>
    <xf numFmtId="44" fontId="5" fillId="34" borderId="10" xfId="68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ont="1" applyFill="1" applyAlignment="1">
      <alignment/>
    </xf>
    <xf numFmtId="44" fontId="0" fillId="0" borderId="0" xfId="68" applyFont="1" applyAlignment="1">
      <alignment horizontal="right" vertical="center"/>
    </xf>
    <xf numFmtId="44" fontId="1" fillId="34" borderId="10" xfId="68" applyFont="1" applyFill="1" applyBorder="1" applyAlignment="1">
      <alignment horizontal="right" vertical="center"/>
    </xf>
    <xf numFmtId="0" fontId="1" fillId="9" borderId="10" xfId="0" applyFont="1" applyFill="1" applyBorder="1" applyAlignment="1">
      <alignment horizontal="center" vertical="center"/>
    </xf>
    <xf numFmtId="176" fontId="1" fillId="9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NumberFormat="1" applyFont="1" applyFill="1" applyBorder="1" applyAlignment="1">
      <alignment horizontal="center" vertical="center" wrapText="1"/>
      <protection/>
    </xf>
    <xf numFmtId="44" fontId="1" fillId="0" borderId="10" xfId="57" applyNumberFormat="1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/>
      <protection/>
    </xf>
    <xf numFmtId="1" fontId="0" fillId="0" borderId="10" xfId="44" applyNumberFormat="1" applyFont="1" applyBorder="1" applyAlignment="1">
      <alignment horizontal="center" vertical="center" wrapText="1"/>
    </xf>
    <xf numFmtId="0" fontId="0" fillId="0" borderId="10" xfId="70" applyNumberFormat="1" applyFont="1" applyBorder="1" applyAlignment="1">
      <alignment horizontal="center" vertical="center"/>
    </xf>
    <xf numFmtId="8" fontId="0" fillId="0" borderId="10" xfId="70" applyNumberFormat="1" applyFont="1" applyBorder="1" applyAlignment="1">
      <alignment horizontal="right" vertical="center"/>
    </xf>
    <xf numFmtId="44" fontId="0" fillId="0" borderId="10" xfId="70" applyFont="1" applyBorder="1" applyAlignment="1">
      <alignment horizontal="center" vertical="center"/>
    </xf>
    <xf numFmtId="201" fontId="63" fillId="37" borderId="11" xfId="47" applyFont="1" applyFill="1" applyBorder="1" applyAlignment="1">
      <alignment horizontal="center" vertical="center"/>
      <protection/>
    </xf>
    <xf numFmtId="201" fontId="63" fillId="36" borderId="11" xfId="47" applyFont="1" applyFill="1" applyBorder="1" applyAlignment="1">
      <alignment horizontal="left" vertical="center" wrapText="1"/>
      <protection/>
    </xf>
    <xf numFmtId="201" fontId="63" fillId="36" borderId="11" xfId="47" applyFont="1" applyFill="1" applyBorder="1" applyAlignment="1">
      <alignment horizontal="center" vertical="center" wrapText="1"/>
      <protection/>
    </xf>
    <xf numFmtId="8" fontId="0" fillId="0" borderId="0" xfId="68" applyNumberFormat="1" applyFont="1" applyAlignment="1">
      <alignment horizontal="right" vertical="center"/>
    </xf>
    <xf numFmtId="201" fontId="63" fillId="36" borderId="11" xfId="47" applyFont="1" applyFill="1" applyBorder="1" applyAlignment="1">
      <alignment horizontal="center" vertical="center"/>
      <protection/>
    </xf>
    <xf numFmtId="201" fontId="64" fillId="36" borderId="11" xfId="47" applyFont="1" applyFill="1" applyBorder="1" applyAlignment="1">
      <alignment horizontal="center" vertical="center" wrapText="1"/>
      <protection/>
    </xf>
    <xf numFmtId="0" fontId="0" fillId="36" borderId="10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44" fontId="1" fillId="34" borderId="10" xfId="68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0" fillId="0" borderId="0" xfId="0" applyNumberFormat="1" applyFill="1" applyAlignment="1">
      <alignment/>
    </xf>
    <xf numFmtId="201" fontId="1" fillId="38" borderId="12" xfId="47" applyFont="1" applyFill="1" applyBorder="1" applyAlignment="1">
      <alignment horizontal="center" vertical="center" wrapText="1"/>
      <protection/>
    </xf>
    <xf numFmtId="201" fontId="1" fillId="0" borderId="12" xfId="47" applyFont="1" applyFill="1" applyBorder="1" applyAlignment="1">
      <alignment horizontal="center" vertical="center" wrapText="1"/>
      <protection/>
    </xf>
    <xf numFmtId="201" fontId="0" fillId="0" borderId="12" xfId="47" applyFont="1" applyFill="1" applyBorder="1" applyAlignment="1">
      <alignment horizontal="center" vertical="center" wrapText="1"/>
      <protection/>
    </xf>
    <xf numFmtId="201" fontId="0" fillId="39" borderId="12" xfId="47" applyFont="1" applyFill="1" applyBorder="1" applyAlignment="1">
      <alignment horizontal="center" vertical="center" wrapText="1"/>
      <protection/>
    </xf>
    <xf numFmtId="201" fontId="0" fillId="36" borderId="12" xfId="47" applyFont="1" applyFill="1" applyBorder="1" applyAlignment="1">
      <alignment horizontal="center" vertical="center" wrapText="1"/>
      <protection/>
    </xf>
    <xf numFmtId="201" fontId="0" fillId="39" borderId="12" xfId="47" applyFont="1" applyFill="1" applyBorder="1" applyAlignment="1">
      <alignment horizontal="center" vertical="center"/>
      <protection/>
    </xf>
    <xf numFmtId="201" fontId="0" fillId="39" borderId="12" xfId="47" applyFont="1" applyFill="1" applyBorder="1" applyAlignment="1">
      <alignment horizontal="center" vertical="center" wrapText="1"/>
      <protection/>
    </xf>
    <xf numFmtId="176" fontId="0" fillId="36" borderId="10" xfId="0" applyNumberForma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 wrapText="1"/>
    </xf>
    <xf numFmtId="49" fontId="0" fillId="36" borderId="10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201" fontId="63" fillId="36" borderId="10" xfId="47" applyFont="1" applyFill="1" applyBorder="1" applyAlignment="1">
      <alignment horizontal="center" vertical="center" wrapText="1"/>
      <protection/>
    </xf>
    <xf numFmtId="44" fontId="1" fillId="34" borderId="17" xfId="68" applyNumberFormat="1" applyFont="1" applyFill="1" applyBorder="1" applyAlignment="1">
      <alignment horizontal="right" vertical="center"/>
    </xf>
    <xf numFmtId="44" fontId="1" fillId="34" borderId="17" xfId="68" applyFont="1" applyFill="1" applyBorder="1" applyAlignment="1">
      <alignment horizontal="right" vertical="center"/>
    </xf>
    <xf numFmtId="44" fontId="5" fillId="34" borderId="17" xfId="68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left" vertical="center"/>
    </xf>
    <xf numFmtId="201" fontId="63" fillId="36" borderId="10" xfId="47" applyFont="1" applyFill="1" applyBorder="1" applyAlignment="1">
      <alignment horizontal="left" vertical="center" wrapText="1"/>
      <protection/>
    </xf>
    <xf numFmtId="201" fontId="64" fillId="36" borderId="10" xfId="4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201" fontId="63" fillId="36" borderId="10" xfId="47" applyFont="1" applyFill="1" applyBorder="1" applyAlignment="1">
      <alignment horizontal="center" vertical="center"/>
      <protection/>
    </xf>
    <xf numFmtId="176" fontId="0" fillId="0" borderId="18" xfId="0" applyNumberFormat="1" applyFont="1" applyFill="1" applyBorder="1" applyAlignment="1">
      <alignment horizontal="right" vertical="center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vertical="center" wrapText="1"/>
    </xf>
    <xf numFmtId="0" fontId="0" fillId="36" borderId="0" xfId="0" applyFont="1" applyFill="1" applyAlignment="1">
      <alignment/>
    </xf>
    <xf numFmtId="0" fontId="0" fillId="36" borderId="10" xfId="0" applyFill="1" applyBorder="1" applyAlignment="1">
      <alignment horizontal="center" vertical="center"/>
    </xf>
    <xf numFmtId="0" fontId="0" fillId="36" borderId="0" xfId="0" applyFill="1" applyAlignment="1">
      <alignment/>
    </xf>
    <xf numFmtId="44" fontId="1" fillId="34" borderId="16" xfId="68" applyNumberFormat="1" applyFont="1" applyFill="1" applyBorder="1" applyAlignment="1">
      <alignment horizontal="right" vertical="center"/>
    </xf>
    <xf numFmtId="44" fontId="1" fillId="34" borderId="16" xfId="68" applyFont="1" applyFill="1" applyBorder="1" applyAlignment="1">
      <alignment horizontal="right" vertical="center"/>
    </xf>
    <xf numFmtId="44" fontId="5" fillId="34" borderId="16" xfId="68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/>
    </xf>
    <xf numFmtId="0" fontId="0" fillId="36" borderId="12" xfId="0" applyFont="1" applyFill="1" applyBorder="1" applyAlignment="1">
      <alignment/>
    </xf>
    <xf numFmtId="0" fontId="0" fillId="36" borderId="12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vertical="center" wrapText="1"/>
    </xf>
    <xf numFmtId="201" fontId="63" fillId="36" borderId="20" xfId="47" applyFont="1" applyFill="1" applyBorder="1" applyAlignment="1">
      <alignment horizontal="center" vertical="center"/>
      <protection/>
    </xf>
    <xf numFmtId="0" fontId="0" fillId="34" borderId="21" xfId="0" applyFont="1" applyFill="1" applyBorder="1" applyAlignment="1">
      <alignment horizontal="left" vertical="center"/>
    </xf>
    <xf numFmtId="0" fontId="67" fillId="0" borderId="19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vertical="center" wrapText="1"/>
    </xf>
    <xf numFmtId="0" fontId="68" fillId="0" borderId="11" xfId="0" applyFont="1" applyFill="1" applyBorder="1" applyAlignment="1">
      <alignment horizontal="center" vertical="center" wrapText="1"/>
    </xf>
    <xf numFmtId="176" fontId="68" fillId="0" borderId="11" xfId="0" applyNumberFormat="1" applyFont="1" applyFill="1" applyBorder="1" applyAlignment="1">
      <alignment vertical="center" wrapText="1"/>
    </xf>
    <xf numFmtId="0" fontId="68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36" borderId="23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201" fontId="63" fillId="36" borderId="20" xfId="47" applyFont="1" applyFill="1" applyBorder="1" applyAlignment="1">
      <alignment horizontal="center" vertical="center" wrapText="1"/>
      <protection/>
    </xf>
    <xf numFmtId="176" fontId="1" fillId="34" borderId="16" xfId="68" applyNumberFormat="1" applyFont="1" applyFill="1" applyBorder="1" applyAlignment="1">
      <alignment horizontal="right" vertical="center"/>
    </xf>
    <xf numFmtId="44" fontId="1" fillId="31" borderId="10" xfId="68" applyFont="1" applyFill="1" applyBorder="1" applyAlignment="1">
      <alignment horizontal="center" vertical="center" wrapText="1"/>
    </xf>
    <xf numFmtId="201" fontId="0" fillId="0" borderId="12" xfId="47" applyFont="1" applyFill="1" applyBorder="1" applyAlignment="1">
      <alignment horizontal="center" vertical="center" wrapText="1"/>
      <protection/>
    </xf>
    <xf numFmtId="0" fontId="0" fillId="36" borderId="10" xfId="0" applyFont="1" applyFill="1" applyBorder="1" applyAlignment="1">
      <alignment horizontal="center"/>
    </xf>
    <xf numFmtId="44" fontId="1" fillId="31" borderId="10" xfId="68" applyFont="1" applyFill="1" applyBorder="1" applyAlignment="1">
      <alignment horizontal="right" vertical="center"/>
    </xf>
    <xf numFmtId="176" fontId="15" fillId="40" borderId="10" xfId="47" applyNumberFormat="1" applyFont="1" applyFill="1" applyBorder="1" applyAlignment="1">
      <alignment horizontal="right" vertical="center"/>
      <protection/>
    </xf>
    <xf numFmtId="44" fontId="1" fillId="31" borderId="10" xfId="68" applyFont="1" applyFill="1" applyBorder="1" applyAlignment="1">
      <alignment horizontal="right" vertical="center" wrapText="1"/>
    </xf>
    <xf numFmtId="44" fontId="1" fillId="36" borderId="0" xfId="68" applyFont="1" applyFill="1" applyBorder="1" applyAlignment="1">
      <alignment horizontal="right" vertical="center"/>
    </xf>
    <xf numFmtId="44" fontId="5" fillId="36" borderId="0" xfId="68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left" vertical="center"/>
    </xf>
    <xf numFmtId="0" fontId="0" fillId="36" borderId="0" xfId="0" applyFont="1" applyFill="1" applyBorder="1" applyAlignment="1">
      <alignment/>
    </xf>
    <xf numFmtId="176" fontId="16" fillId="8" borderId="24" xfId="68" applyNumberFormat="1" applyFont="1" applyFill="1" applyBorder="1" applyAlignment="1">
      <alignment horizontal="right" vertical="center"/>
    </xf>
    <xf numFmtId="176" fontId="1" fillId="34" borderId="17" xfId="68" applyNumberFormat="1" applyFont="1" applyFill="1" applyBorder="1" applyAlignment="1">
      <alignment horizontal="right" vertical="center"/>
    </xf>
    <xf numFmtId="176" fontId="1" fillId="0" borderId="0" xfId="68" applyNumberFormat="1" applyFont="1" applyAlignment="1">
      <alignment vertical="center"/>
    </xf>
    <xf numFmtId="176" fontId="1" fillId="0" borderId="10" xfId="68" applyNumberFormat="1" applyFont="1" applyFill="1" applyBorder="1" applyAlignment="1">
      <alignment vertical="center" wrapText="1"/>
    </xf>
    <xf numFmtId="176" fontId="0" fillId="0" borderId="12" xfId="0" applyNumberFormat="1" applyFont="1" applyFill="1" applyBorder="1" applyAlignment="1">
      <alignment vertical="center" wrapText="1"/>
    </xf>
    <xf numFmtId="176" fontId="0" fillId="0" borderId="14" xfId="0" applyNumberFormat="1" applyFont="1" applyFill="1" applyBorder="1" applyAlignment="1">
      <alignment vertical="center" wrapText="1"/>
    </xf>
    <xf numFmtId="176" fontId="0" fillId="36" borderId="10" xfId="0" applyNumberFormat="1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 wrapText="1"/>
    </xf>
    <xf numFmtId="176" fontId="0" fillId="36" borderId="10" xfId="72" applyNumberFormat="1" applyFont="1" applyFill="1" applyBorder="1" applyAlignment="1">
      <alignment vertical="center"/>
    </xf>
    <xf numFmtId="176" fontId="0" fillId="36" borderId="12" xfId="0" applyNumberFormat="1" applyFont="1" applyFill="1" applyBorder="1" applyAlignment="1">
      <alignment/>
    </xf>
    <xf numFmtId="176" fontId="14" fillId="0" borderId="12" xfId="0" applyNumberFormat="1" applyFont="1" applyBorder="1" applyAlignment="1">
      <alignment vertical="center" wrapText="1"/>
    </xf>
    <xf numFmtId="176" fontId="14" fillId="0" borderId="14" xfId="0" applyNumberFormat="1" applyFont="1" applyBorder="1" applyAlignment="1">
      <alignment vertical="center" wrapText="1"/>
    </xf>
    <xf numFmtId="176" fontId="14" fillId="0" borderId="10" xfId="0" applyNumberFormat="1" applyFont="1" applyBorder="1" applyAlignment="1">
      <alignment vertical="center" wrapText="1"/>
    </xf>
    <xf numFmtId="176" fontId="0" fillId="0" borderId="12" xfId="0" applyNumberFormat="1" applyFont="1" applyBorder="1" applyAlignment="1">
      <alignment vertical="center" wrapText="1"/>
    </xf>
    <xf numFmtId="176" fontId="0" fillId="0" borderId="14" xfId="0" applyNumberFormat="1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176" fontId="68" fillId="0" borderId="10" xfId="0" applyNumberFormat="1" applyFont="1" applyFill="1" applyBorder="1" applyAlignment="1">
      <alignment vertical="center" wrapText="1"/>
    </xf>
    <xf numFmtId="176" fontId="0" fillId="0" borderId="25" xfId="0" applyNumberFormat="1" applyFont="1" applyFill="1" applyBorder="1" applyAlignment="1">
      <alignment vertical="center" wrapText="1"/>
    </xf>
    <xf numFmtId="176" fontId="0" fillId="0" borderId="26" xfId="0" applyNumberFormat="1" applyFont="1" applyFill="1" applyBorder="1" applyAlignment="1">
      <alignment vertical="center" wrapText="1"/>
    </xf>
    <xf numFmtId="176" fontId="0" fillId="0" borderId="27" xfId="0" applyNumberFormat="1" applyFont="1" applyFill="1" applyBorder="1" applyAlignment="1">
      <alignment vertical="center" wrapText="1"/>
    </xf>
    <xf numFmtId="176" fontId="0" fillId="0" borderId="0" xfId="68" applyNumberFormat="1" applyFont="1" applyAlignment="1">
      <alignment vertical="center" wrapText="1"/>
    </xf>
    <xf numFmtId="176" fontId="0" fillId="0" borderId="0" xfId="68" applyNumberFormat="1" applyFont="1" applyAlignment="1">
      <alignment vertical="center"/>
    </xf>
    <xf numFmtId="0" fontId="68" fillId="36" borderId="10" xfId="0" applyFont="1" applyFill="1" applyBorder="1" applyAlignment="1">
      <alignment vertical="center" wrapText="1"/>
    </xf>
    <xf numFmtId="0" fontId="68" fillId="36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/>
    </xf>
    <xf numFmtId="203" fontId="1" fillId="36" borderId="10" xfId="47" applyNumberFormat="1" applyFont="1" applyFill="1" applyBorder="1" applyAlignment="1">
      <alignment horizontal="center" vertical="center" wrapText="1"/>
      <protection/>
    </xf>
    <xf numFmtId="203" fontId="1" fillId="36" borderId="10" xfId="47" applyNumberFormat="1" applyFont="1" applyFill="1" applyBorder="1" applyAlignment="1">
      <alignment horizontal="center" vertical="center"/>
      <protection/>
    </xf>
    <xf numFmtId="202" fontId="1" fillId="36" borderId="10" xfId="46" applyFont="1" applyFill="1" applyBorder="1" applyAlignment="1" applyProtection="1">
      <alignment horizontal="center" vertical="center" wrapText="1"/>
      <protection/>
    </xf>
    <xf numFmtId="201" fontId="0" fillId="36" borderId="10" xfId="47" applyFont="1" applyFill="1" applyBorder="1" applyAlignment="1">
      <alignment horizontal="center" vertical="center" wrapText="1"/>
      <protection/>
    </xf>
    <xf numFmtId="201" fontId="0" fillId="37" borderId="10" xfId="47" applyFont="1" applyFill="1" applyBorder="1" applyAlignment="1">
      <alignment horizontal="center" vertical="center" wrapText="1"/>
      <protection/>
    </xf>
    <xf numFmtId="203" fontId="0" fillId="36" borderId="10" xfId="47" applyNumberFormat="1" applyFont="1" applyFill="1" applyBorder="1" applyAlignment="1">
      <alignment horizontal="center" vertical="center" wrapText="1"/>
      <protection/>
    </xf>
    <xf numFmtId="201" fontId="1" fillId="41" borderId="10" xfId="47" applyFont="1" applyFill="1" applyBorder="1" applyAlignment="1">
      <alignment horizontal="center" vertical="center" wrapText="1"/>
      <protection/>
    </xf>
    <xf numFmtId="201" fontId="0" fillId="42" borderId="10" xfId="47" applyFont="1" applyFill="1" applyBorder="1" applyAlignment="1">
      <alignment horizontal="center" vertical="center" wrapText="1"/>
      <protection/>
    </xf>
    <xf numFmtId="0" fontId="0" fillId="36" borderId="17" xfId="0" applyFont="1" applyFill="1" applyBorder="1" applyAlignment="1">
      <alignment/>
    </xf>
    <xf numFmtId="201" fontId="0" fillId="0" borderId="10" xfId="47" applyFont="1" applyFill="1" applyBorder="1" applyAlignment="1">
      <alignment horizontal="center" vertical="center" wrapText="1"/>
      <protection/>
    </xf>
    <xf numFmtId="202" fontId="1" fillId="43" borderId="10" xfId="46" applyFont="1" applyFill="1" applyBorder="1" applyAlignment="1" applyProtection="1">
      <alignment horizontal="center" vertical="center" wrapText="1"/>
      <protection/>
    </xf>
    <xf numFmtId="49" fontId="0" fillId="36" borderId="10" xfId="47" applyNumberFormat="1" applyFont="1" applyFill="1" applyBorder="1" applyAlignment="1">
      <alignment horizontal="center" vertical="center" wrapText="1"/>
      <protection/>
    </xf>
    <xf numFmtId="0" fontId="18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176" fontId="8" fillId="43" borderId="10" xfId="0" applyNumberFormat="1" applyFont="1" applyFill="1" applyBorder="1" applyAlignment="1">
      <alignment horizontal="right" vertical="center" wrapText="1"/>
    </xf>
    <xf numFmtId="0" fontId="18" fillId="8" borderId="10" xfId="0" applyFont="1" applyFill="1" applyBorder="1" applyAlignment="1">
      <alignment horizontal="center" vertical="center"/>
    </xf>
    <xf numFmtId="0" fontId="69" fillId="8" borderId="10" xfId="0" applyFont="1" applyFill="1" applyBorder="1" applyAlignment="1">
      <alignment horizontal="center" vertical="center"/>
    </xf>
    <xf numFmtId="176" fontId="11" fillId="31" borderId="10" xfId="0" applyNumberFormat="1" applyFont="1" applyFill="1" applyBorder="1" applyAlignment="1">
      <alignment horizontal="right" vertical="center"/>
    </xf>
    <xf numFmtId="176" fontId="17" fillId="44" borderId="10" xfId="0" applyNumberFormat="1" applyFont="1" applyFill="1" applyBorder="1" applyAlignment="1">
      <alignment horizontal="right" vertical="center"/>
    </xf>
    <xf numFmtId="176" fontId="69" fillId="8" borderId="10" xfId="0" applyNumberFormat="1" applyFont="1" applyFill="1" applyBorder="1" applyAlignment="1">
      <alignment horizontal="center" vertical="center"/>
    </xf>
    <xf numFmtId="176" fontId="1" fillId="31" borderId="16" xfId="68" applyNumberFormat="1" applyFont="1" applyFill="1" applyBorder="1" applyAlignment="1">
      <alignment vertical="center" wrapText="1"/>
    </xf>
    <xf numFmtId="176" fontId="1" fillId="31" borderId="17" xfId="68" applyNumberFormat="1" applyFont="1" applyFill="1" applyBorder="1" applyAlignment="1">
      <alignment vertical="center" wrapText="1"/>
    </xf>
    <xf numFmtId="176" fontId="1" fillId="31" borderId="10" xfId="68" applyNumberFormat="1" applyFont="1" applyFill="1" applyBorder="1" applyAlignment="1">
      <alignment vertical="center" wrapText="1"/>
    </xf>
    <xf numFmtId="176" fontId="1" fillId="31" borderId="17" xfId="72" applyNumberFormat="1" applyFont="1" applyFill="1" applyBorder="1" applyAlignment="1">
      <alignment horizontal="right" vertical="center" wrapText="1"/>
    </xf>
    <xf numFmtId="176" fontId="1" fillId="31" borderId="10" xfId="72" applyNumberFormat="1" applyFont="1" applyFill="1" applyBorder="1" applyAlignment="1">
      <alignment horizontal="right" vertical="center" wrapText="1"/>
    </xf>
    <xf numFmtId="8" fontId="1" fillId="31" borderId="10" xfId="70" applyNumberFormat="1" applyFont="1" applyFill="1" applyBorder="1" applyAlignment="1">
      <alignment horizontal="right" vertical="center"/>
    </xf>
    <xf numFmtId="44" fontId="0" fillId="31" borderId="10" xfId="7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01" fontId="0" fillId="36" borderId="11" xfId="47" applyFont="1" applyFill="1" applyBorder="1" applyAlignment="1">
      <alignment horizontal="left" vertical="center" wrapText="1"/>
      <protection/>
    </xf>
    <xf numFmtId="201" fontId="0" fillId="36" borderId="11" xfId="47" applyFont="1" applyFill="1" applyBorder="1" applyAlignment="1">
      <alignment horizontal="center" vertical="center" wrapText="1"/>
      <protection/>
    </xf>
    <xf numFmtId="201" fontId="0" fillId="36" borderId="11" xfId="47" applyFont="1" applyFill="1" applyBorder="1" applyAlignment="1">
      <alignment horizontal="center" vertical="center"/>
      <protection/>
    </xf>
    <xf numFmtId="201" fontId="0" fillId="36" borderId="20" xfId="47" applyFont="1" applyFill="1" applyBorder="1" applyAlignment="1">
      <alignment horizontal="center" vertical="center" wrapText="1"/>
      <protection/>
    </xf>
    <xf numFmtId="176" fontId="1" fillId="40" borderId="10" xfId="47" applyNumberFormat="1" applyFont="1" applyFill="1" applyBorder="1" applyAlignment="1">
      <alignment horizontal="right" vertical="center"/>
      <protection/>
    </xf>
    <xf numFmtId="201" fontId="6" fillId="36" borderId="11" xfId="47" applyFont="1" applyFill="1" applyBorder="1" applyAlignment="1">
      <alignment horizontal="center" vertical="center" wrapText="1"/>
      <protection/>
    </xf>
    <xf numFmtId="201" fontId="0" fillId="36" borderId="12" xfId="47" applyFont="1" applyFill="1" applyBorder="1" applyAlignment="1">
      <alignment horizontal="center" vertical="center" wrapText="1"/>
      <protection/>
    </xf>
    <xf numFmtId="201" fontId="0" fillId="39" borderId="12" xfId="47" applyFont="1" applyFill="1" applyBorder="1" applyAlignment="1">
      <alignment horizontal="center" vertical="center"/>
      <protection/>
    </xf>
    <xf numFmtId="201" fontId="0" fillId="45" borderId="12" xfId="47" applyFont="1" applyFill="1" applyBorder="1" applyAlignment="1">
      <alignment horizontal="center" vertical="center" wrapText="1"/>
      <protection/>
    </xf>
    <xf numFmtId="201" fontId="0" fillId="0" borderId="12" xfId="47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201" fontId="0" fillId="0" borderId="12" xfId="4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201" fontId="1" fillId="38" borderId="12" xfId="47" applyFont="1" applyFill="1" applyBorder="1" applyAlignment="1">
      <alignment horizontal="center" vertical="center" wrapText="1"/>
      <protection/>
    </xf>
    <xf numFmtId="44" fontId="1" fillId="31" borderId="16" xfId="68" applyFont="1" applyFill="1" applyBorder="1" applyAlignment="1">
      <alignment horizontal="center" vertical="center" wrapText="1"/>
    </xf>
    <xf numFmtId="44" fontId="1" fillId="31" borderId="17" xfId="68" applyFont="1" applyFill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0" fontId="1" fillId="9" borderId="29" xfId="0" applyFont="1" applyFill="1" applyBorder="1" applyAlignment="1">
      <alignment horizontal="left" vertical="center"/>
    </xf>
    <xf numFmtId="201" fontId="1" fillId="0" borderId="12" xfId="47" applyFont="1" applyFill="1" applyBorder="1" applyAlignment="1">
      <alignment horizontal="center" vertical="center" wrapText="1"/>
      <protection/>
    </xf>
    <xf numFmtId="8" fontId="1" fillId="31" borderId="10" xfId="68" applyNumberFormat="1" applyFont="1" applyFill="1" applyBorder="1" applyAlignment="1">
      <alignment horizontal="right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1" xfId="0" applyFont="1" applyFill="1" applyBorder="1" applyAlignment="1">
      <alignment horizontal="center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" fillId="9" borderId="33" xfId="0" applyFont="1" applyFill="1" applyBorder="1" applyAlignment="1">
      <alignment horizontal="left" vertical="center"/>
    </xf>
    <xf numFmtId="0" fontId="1" fillId="9" borderId="34" xfId="0" applyFont="1" applyFill="1" applyBorder="1" applyAlignment="1">
      <alignment horizontal="left" vertical="center"/>
    </xf>
    <xf numFmtId="0" fontId="1" fillId="9" borderId="10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left" vertical="center"/>
    </xf>
    <xf numFmtId="0" fontId="1" fillId="9" borderId="35" xfId="0" applyFont="1" applyFill="1" applyBorder="1" applyAlignment="1">
      <alignment horizontal="left" vertical="center"/>
    </xf>
    <xf numFmtId="0" fontId="1" fillId="9" borderId="36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1" borderId="33" xfId="0" applyFont="1" applyFill="1" applyBorder="1" applyAlignment="1">
      <alignment horizontal="center" vertical="center" wrapText="1"/>
    </xf>
    <xf numFmtId="0" fontId="1" fillId="31" borderId="34" xfId="0" applyFont="1" applyFill="1" applyBorder="1" applyAlignment="1">
      <alignment horizontal="center" vertical="center" wrapText="1"/>
    </xf>
    <xf numFmtId="0" fontId="1" fillId="31" borderId="37" xfId="0" applyFont="1" applyFill="1" applyBorder="1" applyAlignment="1">
      <alignment horizontal="center" vertical="center" wrapText="1"/>
    </xf>
    <xf numFmtId="0" fontId="1" fillId="31" borderId="21" xfId="0" applyFont="1" applyFill="1" applyBorder="1" applyAlignment="1">
      <alignment horizontal="center" vertical="center" wrapText="1"/>
    </xf>
    <xf numFmtId="0" fontId="1" fillId="31" borderId="35" xfId="0" applyFont="1" applyFill="1" applyBorder="1" applyAlignment="1">
      <alignment horizontal="center" vertical="center" wrapText="1"/>
    </xf>
    <xf numFmtId="0" fontId="1" fillId="31" borderId="36" xfId="0" applyFont="1" applyFill="1" applyBorder="1" applyAlignment="1">
      <alignment horizontal="center" vertical="center" wrapText="1"/>
    </xf>
    <xf numFmtId="0" fontId="10" fillId="34" borderId="10" xfId="58" applyFont="1" applyFill="1" applyBorder="1" applyAlignment="1">
      <alignment horizontal="center" vertical="center" wrapText="1"/>
      <protection/>
    </xf>
    <xf numFmtId="44" fontId="10" fillId="34" borderId="10" xfId="72" applyFont="1" applyFill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right" vertical="center" wrapText="1"/>
    </xf>
    <xf numFmtId="176" fontId="0" fillId="0" borderId="18" xfId="0" applyNumberFormat="1" applyFont="1" applyBorder="1" applyAlignment="1">
      <alignment horizontal="right" vertical="center" wrapText="1"/>
    </xf>
    <xf numFmtId="176" fontId="0" fillId="0" borderId="17" xfId="0" applyNumberFormat="1" applyFont="1" applyBorder="1" applyAlignment="1">
      <alignment horizontal="right" vertical="center" wrapText="1"/>
    </xf>
    <xf numFmtId="0" fontId="10" fillId="34" borderId="38" xfId="58" applyFont="1" applyFill="1" applyBorder="1" applyAlignment="1">
      <alignment horizontal="center" vertical="center" wrapText="1"/>
      <protection/>
    </xf>
    <xf numFmtId="0" fontId="10" fillId="34" borderId="39" xfId="58" applyFont="1" applyFill="1" applyBorder="1" applyAlignment="1">
      <alignment horizontal="center" vertical="center" wrapText="1"/>
      <protection/>
    </xf>
    <xf numFmtId="0" fontId="10" fillId="34" borderId="40" xfId="58" applyFont="1" applyFill="1" applyBorder="1" applyAlignment="1">
      <alignment horizontal="center" vertical="center" wrapText="1"/>
      <protection/>
    </xf>
    <xf numFmtId="0" fontId="1" fillId="9" borderId="10" xfId="0" applyFont="1" applyFill="1" applyBorder="1" applyAlignment="1">
      <alignment horizontal="left" vertical="center" wrapText="1"/>
    </xf>
    <xf numFmtId="44" fontId="10" fillId="34" borderId="10" xfId="72" applyFont="1" applyFill="1" applyBorder="1" applyAlignment="1" quotePrefix="1">
      <alignment horizontal="center" vertical="center"/>
    </xf>
    <xf numFmtId="0" fontId="5" fillId="34" borderId="10" xfId="58" applyFont="1" applyFill="1" applyBorder="1" applyAlignment="1">
      <alignment horizontal="center" vertical="center" wrapText="1"/>
      <protection/>
    </xf>
    <xf numFmtId="44" fontId="5" fillId="34" borderId="10" xfId="72" applyFont="1" applyFill="1" applyBorder="1" applyAlignment="1" quotePrefix="1">
      <alignment horizontal="center" vertical="center"/>
    </xf>
    <xf numFmtId="0" fontId="1" fillId="9" borderId="21" xfId="0" applyFont="1" applyFill="1" applyBorder="1" applyAlignment="1">
      <alignment horizontal="left" vertical="center" wrapText="1"/>
    </xf>
    <xf numFmtId="0" fontId="1" fillId="9" borderId="35" xfId="0" applyFont="1" applyFill="1" applyBorder="1" applyAlignment="1">
      <alignment horizontal="left" vertical="center" wrapText="1"/>
    </xf>
    <xf numFmtId="0" fontId="1" fillId="9" borderId="3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5" fillId="34" borderId="21" xfId="58" applyFont="1" applyFill="1" applyBorder="1" applyAlignment="1">
      <alignment horizontal="center" vertical="center" wrapText="1"/>
      <protection/>
    </xf>
    <xf numFmtId="0" fontId="5" fillId="34" borderId="35" xfId="58" applyFont="1" applyFill="1" applyBorder="1" applyAlignment="1">
      <alignment horizontal="center" vertical="center" wrapText="1"/>
      <protection/>
    </xf>
    <xf numFmtId="0" fontId="5" fillId="34" borderId="36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34" borderId="21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31" borderId="10" xfId="57" applyNumberFormat="1" applyFont="1" applyFill="1" applyBorder="1" applyAlignment="1">
      <alignment horizontal="center" vertical="center"/>
      <protection/>
    </xf>
    <xf numFmtId="0" fontId="1" fillId="8" borderId="10" xfId="57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11" fillId="31" borderId="10" xfId="0" applyFont="1" applyFill="1" applyBorder="1" applyAlignment="1">
      <alignment horizontal="center" vertical="center"/>
    </xf>
    <xf numFmtId="0" fontId="69" fillId="8" borderId="10" xfId="0" applyFont="1" applyFill="1" applyBorder="1" applyAlignment="1">
      <alignment horizontal="center" vertical="center"/>
    </xf>
    <xf numFmtId="0" fontId="17" fillId="44" borderId="1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20" fillId="0" borderId="0" xfId="0" applyFont="1" applyAlignment="1">
      <alignment vertical="top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Excel Built-in Currency" xfId="46"/>
    <cellStyle name="Excel Built-in Normal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10" xfId="56"/>
    <cellStyle name="Normalny 2" xfId="57"/>
    <cellStyle name="Normalny 3" xfId="58"/>
    <cellStyle name="Normalny 4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2 2" xfId="71"/>
    <cellStyle name="Walutowy 3" xfId="72"/>
    <cellStyle name="Walutowy 3 2" xfId="73"/>
    <cellStyle name="Walutowy 4" xfId="74"/>
    <cellStyle name="Walutowy 5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view="pageBreakPreview" zoomScale="115" zoomScaleNormal="85" zoomScaleSheetLayoutView="115" zoomScalePageLayoutView="0" workbookViewId="0" topLeftCell="A1">
      <selection activeCell="E10" sqref="E10"/>
    </sheetView>
  </sheetViews>
  <sheetFormatPr defaultColWidth="9.140625" defaultRowHeight="12.75"/>
  <cols>
    <col min="1" max="1" width="5.421875" style="16" customWidth="1"/>
    <col min="2" max="3" width="33.8515625" style="16" customWidth="1"/>
    <col min="4" max="4" width="13.421875" style="16" bestFit="1" customWidth="1"/>
    <col min="5" max="5" width="12.28125" style="16" customWidth="1"/>
  </cols>
  <sheetData>
    <row r="1" spans="1:5" ht="12.75">
      <c r="A1" s="17" t="s">
        <v>22</v>
      </c>
      <c r="B1" s="17"/>
      <c r="C1" s="17"/>
      <c r="D1" s="17"/>
      <c r="E1" s="17"/>
    </row>
    <row r="3" spans="1:5" s="46" customFormat="1" ht="12.75">
      <c r="A3" s="49" t="s">
        <v>2</v>
      </c>
      <c r="B3" s="49" t="s">
        <v>3</v>
      </c>
      <c r="C3" s="49" t="s">
        <v>23</v>
      </c>
      <c r="D3" s="49" t="s">
        <v>4</v>
      </c>
      <c r="E3" s="49" t="s">
        <v>5</v>
      </c>
    </row>
    <row r="4" spans="1:5" s="111" customFormat="1" ht="12.75">
      <c r="A4" s="108">
        <v>1</v>
      </c>
      <c r="B4" s="109" t="s">
        <v>31</v>
      </c>
      <c r="C4" s="109" t="s">
        <v>32</v>
      </c>
      <c r="D4" s="71" t="s">
        <v>33</v>
      </c>
      <c r="E4" s="110" t="s">
        <v>34</v>
      </c>
    </row>
    <row r="5" spans="1:5" ht="12.75">
      <c r="A5" s="23">
        <v>2</v>
      </c>
      <c r="B5" s="21" t="s">
        <v>40</v>
      </c>
      <c r="C5" s="21" t="s">
        <v>38</v>
      </c>
      <c r="D5" s="9" t="s">
        <v>39</v>
      </c>
      <c r="E5" s="19" t="s">
        <v>41</v>
      </c>
    </row>
    <row r="6" spans="1:5" ht="25.5">
      <c r="A6" s="23">
        <v>3</v>
      </c>
      <c r="B6" s="21" t="s">
        <v>43</v>
      </c>
      <c r="C6" s="21" t="s">
        <v>42</v>
      </c>
      <c r="D6" s="9" t="s">
        <v>44</v>
      </c>
      <c r="E6" s="19" t="s">
        <v>45</v>
      </c>
    </row>
    <row r="7" spans="1:5" ht="25.5">
      <c r="A7" s="23">
        <v>4</v>
      </c>
      <c r="B7" s="21" t="s">
        <v>48</v>
      </c>
      <c r="C7" s="21" t="s">
        <v>49</v>
      </c>
      <c r="D7" s="9" t="s">
        <v>259</v>
      </c>
      <c r="E7" s="19" t="s">
        <v>50</v>
      </c>
    </row>
    <row r="8" spans="1:5" ht="12.75">
      <c r="A8" s="23">
        <v>5</v>
      </c>
      <c r="B8" s="21" t="s">
        <v>51</v>
      </c>
      <c r="C8" s="21" t="s">
        <v>32</v>
      </c>
      <c r="D8" s="9" t="s">
        <v>268</v>
      </c>
      <c r="E8" s="19" t="s">
        <v>53</v>
      </c>
    </row>
    <row r="9" spans="1:5" s="89" customFormat="1" ht="12.75">
      <c r="A9" s="95">
        <v>6</v>
      </c>
      <c r="B9" s="96" t="s">
        <v>52</v>
      </c>
      <c r="C9" s="96" t="s">
        <v>284</v>
      </c>
      <c r="D9" s="5" t="s">
        <v>55</v>
      </c>
      <c r="E9" s="97" t="s">
        <v>56</v>
      </c>
    </row>
    <row r="10" spans="1:5" s="89" customFormat="1" ht="12.75">
      <c r="A10" s="23">
        <v>7</v>
      </c>
      <c r="B10" s="21" t="s">
        <v>269</v>
      </c>
      <c r="C10" s="21" t="s">
        <v>270</v>
      </c>
      <c r="D10" s="88" t="s">
        <v>271</v>
      </c>
      <c r="E10" s="19" t="s">
        <v>272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view="pageBreakPreview" zoomScale="70" zoomScaleNormal="70" zoomScaleSheetLayoutView="70" workbookViewId="0" topLeftCell="A34">
      <selection activeCell="H51" sqref="H51"/>
    </sheetView>
  </sheetViews>
  <sheetFormatPr defaultColWidth="9.140625" defaultRowHeight="12.75"/>
  <cols>
    <col min="1" max="1" width="4.28125" style="16" customWidth="1"/>
    <col min="2" max="2" width="44.7109375" style="20" customWidth="1"/>
    <col min="3" max="3" width="24.28125" style="82" customWidth="1"/>
    <col min="4" max="4" width="14.421875" style="16" customWidth="1"/>
    <col min="5" max="5" width="14.421875" style="40" customWidth="1"/>
    <col min="6" max="6" width="14.421875" style="16" customWidth="1"/>
    <col min="7" max="7" width="19.8515625" style="16" customWidth="1"/>
    <col min="8" max="8" width="22.57421875" style="68" customWidth="1"/>
    <col min="9" max="9" width="22.57421875" style="47" customWidth="1"/>
    <col min="10" max="10" width="26.7109375" style="18" customWidth="1"/>
    <col min="11" max="11" width="21.7109375" style="20" bestFit="1" customWidth="1"/>
    <col min="12" max="12" width="23.421875" style="14" customWidth="1"/>
    <col min="13" max="13" width="12.8515625" style="14" customWidth="1"/>
    <col min="14" max="14" width="14.57421875" style="14" customWidth="1"/>
    <col min="15" max="15" width="17.140625" style="14" customWidth="1"/>
    <col min="16" max="16" width="11.421875" style="14" customWidth="1"/>
    <col min="17" max="17" width="10.28125" style="14" customWidth="1"/>
    <col min="18" max="18" width="13.57421875" style="14" customWidth="1"/>
    <col min="19" max="19" width="11.00390625" style="14" customWidth="1"/>
    <col min="20" max="20" width="11.28125" style="14" customWidth="1"/>
    <col min="21" max="21" width="13.421875" style="14" customWidth="1"/>
    <col min="22" max="22" width="13.00390625" style="14" customWidth="1"/>
    <col min="23" max="23" width="12.28125" style="14" customWidth="1"/>
    <col min="24" max="24" width="15.8515625" style="14" customWidth="1"/>
    <col min="25" max="25" width="9.140625" style="14" customWidth="1"/>
  </cols>
  <sheetData>
    <row r="1" spans="1:11" ht="12.75">
      <c r="A1" s="229" t="s">
        <v>28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3" spans="1:25" ht="28.5" customHeight="1">
      <c r="A3" s="226" t="s">
        <v>16</v>
      </c>
      <c r="B3" s="226" t="s">
        <v>17</v>
      </c>
      <c r="C3" s="226" t="s">
        <v>18</v>
      </c>
      <c r="D3" s="226" t="s">
        <v>20</v>
      </c>
      <c r="E3" s="230" t="s">
        <v>25</v>
      </c>
      <c r="F3" s="226" t="s">
        <v>26</v>
      </c>
      <c r="G3" s="226" t="s">
        <v>19</v>
      </c>
      <c r="H3" s="238" t="s">
        <v>263</v>
      </c>
      <c r="I3" s="232" t="s">
        <v>30</v>
      </c>
      <c r="J3" s="226" t="s">
        <v>27</v>
      </c>
      <c r="K3" s="226" t="s">
        <v>6</v>
      </c>
      <c r="L3" s="231" t="s">
        <v>299</v>
      </c>
      <c r="M3" s="231"/>
      <c r="N3" s="231"/>
      <c r="O3" s="231" t="s">
        <v>300</v>
      </c>
      <c r="P3" s="237" t="s">
        <v>335</v>
      </c>
      <c r="Q3" s="237"/>
      <c r="R3" s="237"/>
      <c r="S3" s="237"/>
      <c r="T3" s="237"/>
      <c r="U3" s="237"/>
      <c r="V3" s="231" t="s">
        <v>336</v>
      </c>
      <c r="W3" s="231" t="s">
        <v>301</v>
      </c>
      <c r="X3" s="231" t="s">
        <v>302</v>
      </c>
      <c r="Y3" s="231" t="s">
        <v>303</v>
      </c>
    </row>
    <row r="4" spans="1:25" ht="69" customHeight="1">
      <c r="A4" s="226"/>
      <c r="B4" s="226"/>
      <c r="C4" s="226"/>
      <c r="D4" s="226"/>
      <c r="E4" s="230"/>
      <c r="F4" s="226"/>
      <c r="G4" s="226"/>
      <c r="H4" s="238"/>
      <c r="I4" s="233"/>
      <c r="J4" s="226"/>
      <c r="K4" s="226"/>
      <c r="L4" s="100" t="s">
        <v>304</v>
      </c>
      <c r="M4" s="100" t="s">
        <v>305</v>
      </c>
      <c r="N4" s="100" t="s">
        <v>306</v>
      </c>
      <c r="O4" s="231"/>
      <c r="P4" s="101" t="s">
        <v>307</v>
      </c>
      <c r="Q4" s="101" t="s">
        <v>308</v>
      </c>
      <c r="R4" s="101" t="s">
        <v>309</v>
      </c>
      <c r="S4" s="101" t="s">
        <v>310</v>
      </c>
      <c r="T4" s="101" t="s">
        <v>311</v>
      </c>
      <c r="U4" s="101" t="s">
        <v>312</v>
      </c>
      <c r="V4" s="231"/>
      <c r="W4" s="231"/>
      <c r="X4" s="231"/>
      <c r="Y4" s="231"/>
    </row>
    <row r="5" spans="1:25" s="41" customFormat="1" ht="20.25" customHeight="1">
      <c r="A5" s="234" t="s">
        <v>36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6"/>
    </row>
    <row r="6" spans="1:25" s="71" customFormat="1" ht="36" customHeight="1">
      <c r="A6" s="51">
        <v>1</v>
      </c>
      <c r="B6" s="66" t="s">
        <v>64</v>
      </c>
      <c r="C6" s="67" t="s">
        <v>65</v>
      </c>
      <c r="D6" s="69" t="s">
        <v>66</v>
      </c>
      <c r="E6" s="67" t="s">
        <v>35</v>
      </c>
      <c r="F6" s="69" t="s">
        <v>35</v>
      </c>
      <c r="G6" s="148">
        <v>1931</v>
      </c>
      <c r="H6" s="154">
        <v>20000</v>
      </c>
      <c r="I6" s="150" t="s">
        <v>436</v>
      </c>
      <c r="J6" s="70" t="s">
        <v>100</v>
      </c>
      <c r="K6" s="69" t="s">
        <v>101</v>
      </c>
      <c r="L6" s="225" t="s">
        <v>313</v>
      </c>
      <c r="M6" s="225"/>
      <c r="N6" s="225"/>
      <c r="O6" s="106" t="s">
        <v>276</v>
      </c>
      <c r="P6" s="106" t="s">
        <v>276</v>
      </c>
      <c r="Q6" s="103" t="s">
        <v>314</v>
      </c>
      <c r="R6" s="106" t="s">
        <v>276</v>
      </c>
      <c r="S6" s="103" t="s">
        <v>315</v>
      </c>
      <c r="T6" s="103" t="s">
        <v>316</v>
      </c>
      <c r="U6" s="106" t="s">
        <v>276</v>
      </c>
      <c r="V6" s="104">
        <v>150</v>
      </c>
      <c r="W6" s="105" t="s">
        <v>317</v>
      </c>
      <c r="X6" s="105" t="s">
        <v>35</v>
      </c>
      <c r="Y6" s="105" t="s">
        <v>35</v>
      </c>
    </row>
    <row r="7" spans="1:25" s="71" customFormat="1" ht="36" customHeight="1">
      <c r="A7" s="51">
        <v>2</v>
      </c>
      <c r="B7" s="66" t="s">
        <v>67</v>
      </c>
      <c r="C7" s="67" t="s">
        <v>68</v>
      </c>
      <c r="D7" s="69" t="s">
        <v>66</v>
      </c>
      <c r="E7" s="67" t="s">
        <v>35</v>
      </c>
      <c r="F7" s="69" t="s">
        <v>35</v>
      </c>
      <c r="G7" s="148">
        <v>1958</v>
      </c>
      <c r="H7" s="154">
        <v>253000</v>
      </c>
      <c r="I7" s="150" t="s">
        <v>436</v>
      </c>
      <c r="J7" s="70" t="s">
        <v>102</v>
      </c>
      <c r="K7" s="69" t="s">
        <v>103</v>
      </c>
      <c r="L7" s="225" t="s">
        <v>318</v>
      </c>
      <c r="M7" s="225"/>
      <c r="N7" s="225"/>
      <c r="O7" s="103" t="s">
        <v>319</v>
      </c>
      <c r="P7" s="106" t="s">
        <v>276</v>
      </c>
      <c r="Q7" s="103" t="s">
        <v>320</v>
      </c>
      <c r="R7" s="106" t="s">
        <v>276</v>
      </c>
      <c r="S7" s="103" t="s">
        <v>321</v>
      </c>
      <c r="T7" s="103" t="s">
        <v>322</v>
      </c>
      <c r="U7" s="106" t="s">
        <v>276</v>
      </c>
      <c r="V7" s="104">
        <v>160</v>
      </c>
      <c r="W7" s="105" t="s">
        <v>317</v>
      </c>
      <c r="X7" s="105" t="s">
        <v>35</v>
      </c>
      <c r="Y7" s="105" t="s">
        <v>35</v>
      </c>
    </row>
    <row r="8" spans="1:25" s="71" customFormat="1" ht="36" customHeight="1">
      <c r="A8" s="51">
        <v>3</v>
      </c>
      <c r="B8" s="216" t="s">
        <v>69</v>
      </c>
      <c r="C8" s="217" t="s">
        <v>70</v>
      </c>
      <c r="D8" s="218" t="s">
        <v>66</v>
      </c>
      <c r="E8" s="217" t="s">
        <v>35</v>
      </c>
      <c r="F8" s="218" t="s">
        <v>35</v>
      </c>
      <c r="G8" s="219">
        <v>1956</v>
      </c>
      <c r="H8" s="220">
        <v>100000</v>
      </c>
      <c r="I8" s="150" t="s">
        <v>436</v>
      </c>
      <c r="J8" s="221" t="s">
        <v>100</v>
      </c>
      <c r="K8" s="218" t="s">
        <v>104</v>
      </c>
      <c r="L8" s="228" t="s">
        <v>323</v>
      </c>
      <c r="M8" s="228"/>
      <c r="N8" s="228"/>
      <c r="O8" s="106" t="s">
        <v>276</v>
      </c>
      <c r="P8" s="106" t="s">
        <v>276</v>
      </c>
      <c r="Q8" s="106" t="s">
        <v>321</v>
      </c>
      <c r="R8" s="106" t="s">
        <v>276</v>
      </c>
      <c r="S8" s="106" t="s">
        <v>321</v>
      </c>
      <c r="T8" s="106" t="s">
        <v>316</v>
      </c>
      <c r="U8" s="106" t="s">
        <v>276</v>
      </c>
      <c r="V8" s="222">
        <v>90</v>
      </c>
      <c r="W8" s="223" t="s">
        <v>317</v>
      </c>
      <c r="X8" s="223" t="s">
        <v>35</v>
      </c>
      <c r="Y8" s="223" t="s">
        <v>35</v>
      </c>
    </row>
    <row r="9" spans="1:25" s="71" customFormat="1" ht="36" customHeight="1">
      <c r="A9" s="51">
        <v>4</v>
      </c>
      <c r="B9" s="66" t="s">
        <v>71</v>
      </c>
      <c r="C9" s="67" t="s">
        <v>72</v>
      </c>
      <c r="D9" s="69" t="s">
        <v>66</v>
      </c>
      <c r="E9" s="67" t="s">
        <v>35</v>
      </c>
      <c r="F9" s="69" t="s">
        <v>35</v>
      </c>
      <c r="G9" s="148">
        <v>1956</v>
      </c>
      <c r="H9" s="154">
        <v>60000</v>
      </c>
      <c r="I9" s="150" t="s">
        <v>436</v>
      </c>
      <c r="J9" s="70" t="s">
        <v>105</v>
      </c>
      <c r="K9" s="69" t="s">
        <v>104</v>
      </c>
      <c r="L9" s="225" t="s">
        <v>313</v>
      </c>
      <c r="M9" s="225"/>
      <c r="N9" s="225"/>
      <c r="O9" s="106" t="s">
        <v>276</v>
      </c>
      <c r="P9" s="106" t="s">
        <v>276</v>
      </c>
      <c r="Q9" s="103" t="s">
        <v>321</v>
      </c>
      <c r="R9" s="106" t="s">
        <v>276</v>
      </c>
      <c r="S9" s="103" t="s">
        <v>321</v>
      </c>
      <c r="T9" s="103" t="s">
        <v>316</v>
      </c>
      <c r="U9" s="106" t="s">
        <v>276</v>
      </c>
      <c r="V9" s="104">
        <v>63</v>
      </c>
      <c r="W9" s="105" t="s">
        <v>317</v>
      </c>
      <c r="X9" s="105" t="s">
        <v>35</v>
      </c>
      <c r="Y9" s="105" t="s">
        <v>35</v>
      </c>
    </row>
    <row r="10" spans="1:25" s="71" customFormat="1" ht="36" customHeight="1">
      <c r="A10" s="51">
        <v>5</v>
      </c>
      <c r="B10" s="216" t="s">
        <v>75</v>
      </c>
      <c r="C10" s="217" t="s">
        <v>68</v>
      </c>
      <c r="D10" s="218" t="s">
        <v>66</v>
      </c>
      <c r="E10" s="217" t="s">
        <v>35</v>
      </c>
      <c r="F10" s="218" t="s">
        <v>35</v>
      </c>
      <c r="G10" s="219">
        <v>1958</v>
      </c>
      <c r="H10" s="220">
        <v>300000</v>
      </c>
      <c r="I10" s="150" t="s">
        <v>436</v>
      </c>
      <c r="J10" s="221" t="s">
        <v>110</v>
      </c>
      <c r="K10" s="218" t="s">
        <v>111</v>
      </c>
      <c r="L10" s="228" t="s">
        <v>323</v>
      </c>
      <c r="M10" s="228"/>
      <c r="N10" s="228"/>
      <c r="O10" s="106" t="s">
        <v>324</v>
      </c>
      <c r="P10" s="106" t="s">
        <v>276</v>
      </c>
      <c r="Q10" s="106" t="s">
        <v>320</v>
      </c>
      <c r="R10" s="106" t="s">
        <v>276</v>
      </c>
      <c r="S10" s="106" t="s">
        <v>321</v>
      </c>
      <c r="T10" s="106" t="s">
        <v>316</v>
      </c>
      <c r="U10" s="106" t="s">
        <v>276</v>
      </c>
      <c r="V10" s="222">
        <v>200</v>
      </c>
      <c r="W10" s="223" t="s">
        <v>317</v>
      </c>
      <c r="X10" s="223" t="s">
        <v>35</v>
      </c>
      <c r="Y10" s="223" t="s">
        <v>35</v>
      </c>
    </row>
    <row r="11" spans="1:25" s="71" customFormat="1" ht="36" customHeight="1">
      <c r="A11" s="51">
        <v>6</v>
      </c>
      <c r="B11" s="66" t="s">
        <v>76</v>
      </c>
      <c r="C11" s="67" t="s">
        <v>65</v>
      </c>
      <c r="D11" s="69" t="s">
        <v>66</v>
      </c>
      <c r="E11" s="67" t="s">
        <v>35</v>
      </c>
      <c r="F11" s="69" t="s">
        <v>35</v>
      </c>
      <c r="G11" s="148">
        <v>1972</v>
      </c>
      <c r="H11" s="154">
        <v>500000</v>
      </c>
      <c r="I11" s="150" t="s">
        <v>436</v>
      </c>
      <c r="J11" s="70" t="s">
        <v>112</v>
      </c>
      <c r="K11" s="69" t="s">
        <v>113</v>
      </c>
      <c r="L11" s="225" t="s">
        <v>323</v>
      </c>
      <c r="M11" s="225"/>
      <c r="N11" s="225"/>
      <c r="O11" s="106" t="s">
        <v>276</v>
      </c>
      <c r="P11" s="106" t="s">
        <v>276</v>
      </c>
      <c r="Q11" s="103" t="s">
        <v>321</v>
      </c>
      <c r="R11" s="106" t="s">
        <v>276</v>
      </c>
      <c r="S11" s="103" t="s">
        <v>321</v>
      </c>
      <c r="T11" s="103" t="s">
        <v>316</v>
      </c>
      <c r="U11" s="106" t="s">
        <v>276</v>
      </c>
      <c r="V11" s="104">
        <v>387</v>
      </c>
      <c r="W11" s="105" t="s">
        <v>317</v>
      </c>
      <c r="X11" s="105" t="s">
        <v>35</v>
      </c>
      <c r="Y11" s="105" t="s">
        <v>35</v>
      </c>
    </row>
    <row r="12" spans="1:25" s="71" customFormat="1" ht="36" customHeight="1">
      <c r="A12" s="51">
        <v>7</v>
      </c>
      <c r="B12" s="66" t="s">
        <v>77</v>
      </c>
      <c r="C12" s="67" t="s">
        <v>65</v>
      </c>
      <c r="D12" s="69" t="s">
        <v>66</v>
      </c>
      <c r="E12" s="67" t="s">
        <v>35</v>
      </c>
      <c r="F12" s="69" t="s">
        <v>35</v>
      </c>
      <c r="G12" s="148">
        <v>1966</v>
      </c>
      <c r="H12" s="154">
        <v>30000</v>
      </c>
      <c r="I12" s="150" t="s">
        <v>436</v>
      </c>
      <c r="J12" s="70" t="s">
        <v>114</v>
      </c>
      <c r="K12" s="69" t="s">
        <v>115</v>
      </c>
      <c r="L12" s="225" t="s">
        <v>323</v>
      </c>
      <c r="M12" s="225"/>
      <c r="N12" s="225"/>
      <c r="O12" s="106" t="s">
        <v>276</v>
      </c>
      <c r="P12" s="106" t="s">
        <v>276</v>
      </c>
      <c r="Q12" s="103" t="s">
        <v>321</v>
      </c>
      <c r="R12" s="106" t="s">
        <v>276</v>
      </c>
      <c r="S12" s="103" t="s">
        <v>321</v>
      </c>
      <c r="T12" s="103" t="s">
        <v>316</v>
      </c>
      <c r="U12" s="106" t="s">
        <v>276</v>
      </c>
      <c r="V12" s="104">
        <v>130</v>
      </c>
      <c r="W12" s="105" t="s">
        <v>317</v>
      </c>
      <c r="X12" s="105" t="s">
        <v>35</v>
      </c>
      <c r="Y12" s="105" t="s">
        <v>35</v>
      </c>
    </row>
    <row r="13" spans="1:25" s="71" customFormat="1" ht="36" customHeight="1">
      <c r="A13" s="51">
        <v>8</v>
      </c>
      <c r="B13" s="66" t="s">
        <v>78</v>
      </c>
      <c r="C13" s="67" t="s">
        <v>79</v>
      </c>
      <c r="D13" s="69" t="s">
        <v>66</v>
      </c>
      <c r="E13" s="67" t="s">
        <v>35</v>
      </c>
      <c r="F13" s="69" t="s">
        <v>35</v>
      </c>
      <c r="G13" s="148">
        <v>1992</v>
      </c>
      <c r="H13" s="154">
        <v>2322000</v>
      </c>
      <c r="I13" s="150" t="s">
        <v>436</v>
      </c>
      <c r="J13" s="70" t="s">
        <v>116</v>
      </c>
      <c r="K13" s="69" t="s">
        <v>117</v>
      </c>
      <c r="L13" s="225" t="s">
        <v>323</v>
      </c>
      <c r="M13" s="225"/>
      <c r="N13" s="225"/>
      <c r="O13" s="106" t="s">
        <v>276</v>
      </c>
      <c r="P13" s="106" t="s">
        <v>276</v>
      </c>
      <c r="Q13" s="103" t="s">
        <v>321</v>
      </c>
      <c r="R13" s="106" t="s">
        <v>276</v>
      </c>
      <c r="S13" s="103" t="s">
        <v>321</v>
      </c>
      <c r="T13" s="103" t="s">
        <v>316</v>
      </c>
      <c r="U13" s="106" t="s">
        <v>276</v>
      </c>
      <c r="V13" s="104">
        <v>823.5</v>
      </c>
      <c r="W13" s="105" t="s">
        <v>325</v>
      </c>
      <c r="X13" s="105" t="s">
        <v>35</v>
      </c>
      <c r="Y13" s="105" t="s">
        <v>35</v>
      </c>
    </row>
    <row r="14" spans="1:25" s="71" customFormat="1" ht="36" customHeight="1">
      <c r="A14" s="51">
        <v>9</v>
      </c>
      <c r="B14" s="66" t="s">
        <v>80</v>
      </c>
      <c r="C14" s="67" t="s">
        <v>81</v>
      </c>
      <c r="D14" s="69" t="s">
        <v>66</v>
      </c>
      <c r="E14" s="67" t="s">
        <v>35</v>
      </c>
      <c r="F14" s="69" t="s">
        <v>35</v>
      </c>
      <c r="G14" s="148" t="s">
        <v>118</v>
      </c>
      <c r="H14" s="154">
        <v>600000</v>
      </c>
      <c r="I14" s="150" t="s">
        <v>436</v>
      </c>
      <c r="J14" s="70" t="s">
        <v>119</v>
      </c>
      <c r="K14" s="69" t="s">
        <v>120</v>
      </c>
      <c r="L14" s="225" t="s">
        <v>323</v>
      </c>
      <c r="M14" s="225"/>
      <c r="N14" s="225"/>
      <c r="O14" s="106" t="s">
        <v>276</v>
      </c>
      <c r="P14" s="106" t="s">
        <v>276</v>
      </c>
      <c r="Q14" s="103" t="s">
        <v>321</v>
      </c>
      <c r="R14" s="106" t="s">
        <v>276</v>
      </c>
      <c r="S14" s="103" t="s">
        <v>321</v>
      </c>
      <c r="T14" s="103" t="s">
        <v>316</v>
      </c>
      <c r="U14" s="106" t="s">
        <v>276</v>
      </c>
      <c r="V14" s="104">
        <v>325.6</v>
      </c>
      <c r="W14" s="105" t="s">
        <v>325</v>
      </c>
      <c r="X14" s="105" t="s">
        <v>35</v>
      </c>
      <c r="Y14" s="105" t="s">
        <v>35</v>
      </c>
    </row>
    <row r="15" spans="1:25" s="71" customFormat="1" ht="36" customHeight="1">
      <c r="A15" s="51">
        <v>10</v>
      </c>
      <c r="B15" s="66" t="s">
        <v>82</v>
      </c>
      <c r="C15" s="67" t="s">
        <v>81</v>
      </c>
      <c r="D15" s="69" t="s">
        <v>66</v>
      </c>
      <c r="E15" s="67" t="s">
        <v>35</v>
      </c>
      <c r="F15" s="69" t="s">
        <v>35</v>
      </c>
      <c r="G15" s="148" t="s">
        <v>118</v>
      </c>
      <c r="H15" s="154">
        <v>350000</v>
      </c>
      <c r="I15" s="150" t="s">
        <v>436</v>
      </c>
      <c r="J15" s="70" t="s">
        <v>119</v>
      </c>
      <c r="K15" s="69" t="s">
        <v>121</v>
      </c>
      <c r="L15" s="225" t="s">
        <v>323</v>
      </c>
      <c r="M15" s="225"/>
      <c r="N15" s="225"/>
      <c r="O15" s="106" t="s">
        <v>276</v>
      </c>
      <c r="P15" s="106" t="s">
        <v>276</v>
      </c>
      <c r="Q15" s="103" t="s">
        <v>321</v>
      </c>
      <c r="R15" s="106" t="s">
        <v>276</v>
      </c>
      <c r="S15" s="103" t="s">
        <v>321</v>
      </c>
      <c r="T15" s="103" t="s">
        <v>316</v>
      </c>
      <c r="U15" s="106" t="s">
        <v>276</v>
      </c>
      <c r="V15" s="104">
        <v>165</v>
      </c>
      <c r="W15" s="105" t="s">
        <v>325</v>
      </c>
      <c r="X15" s="105" t="s">
        <v>35</v>
      </c>
      <c r="Y15" s="105" t="s">
        <v>35</v>
      </c>
    </row>
    <row r="16" spans="1:25" s="71" customFormat="1" ht="36" customHeight="1">
      <c r="A16" s="51">
        <v>11</v>
      </c>
      <c r="B16" s="66" t="s">
        <v>83</v>
      </c>
      <c r="C16" s="67" t="s">
        <v>84</v>
      </c>
      <c r="D16" s="69" t="s">
        <v>66</v>
      </c>
      <c r="E16" s="67" t="s">
        <v>35</v>
      </c>
      <c r="F16" s="69" t="s">
        <v>35</v>
      </c>
      <c r="G16" s="148" t="s">
        <v>118</v>
      </c>
      <c r="H16" s="154">
        <v>400000</v>
      </c>
      <c r="I16" s="150" t="s">
        <v>436</v>
      </c>
      <c r="J16" s="70" t="s">
        <v>119</v>
      </c>
      <c r="K16" s="69" t="s">
        <v>122</v>
      </c>
      <c r="L16" s="225" t="s">
        <v>323</v>
      </c>
      <c r="M16" s="225"/>
      <c r="N16" s="225"/>
      <c r="O16" s="103" t="s">
        <v>326</v>
      </c>
      <c r="P16" s="106" t="s">
        <v>276</v>
      </c>
      <c r="Q16" s="103" t="s">
        <v>314</v>
      </c>
      <c r="R16" s="106" t="s">
        <v>276</v>
      </c>
      <c r="S16" s="103" t="s">
        <v>321</v>
      </c>
      <c r="T16" s="103" t="s">
        <v>316</v>
      </c>
      <c r="U16" s="106" t="s">
        <v>276</v>
      </c>
      <c r="V16" s="104">
        <v>179.3</v>
      </c>
      <c r="W16" s="105" t="s">
        <v>317</v>
      </c>
      <c r="X16" s="105" t="s">
        <v>35</v>
      </c>
      <c r="Y16" s="105" t="s">
        <v>35</v>
      </c>
    </row>
    <row r="17" spans="1:25" s="71" customFormat="1" ht="36" customHeight="1">
      <c r="A17" s="51">
        <v>12</v>
      </c>
      <c r="B17" s="66" t="s">
        <v>85</v>
      </c>
      <c r="C17" s="67" t="s">
        <v>84</v>
      </c>
      <c r="D17" s="69" t="s">
        <v>66</v>
      </c>
      <c r="E17" s="67" t="s">
        <v>35</v>
      </c>
      <c r="F17" s="69" t="s">
        <v>35</v>
      </c>
      <c r="G17" s="148" t="s">
        <v>118</v>
      </c>
      <c r="H17" s="154">
        <v>400000</v>
      </c>
      <c r="I17" s="150" t="s">
        <v>436</v>
      </c>
      <c r="J17" s="70" t="s">
        <v>119</v>
      </c>
      <c r="K17" s="69" t="s">
        <v>123</v>
      </c>
      <c r="L17" s="225" t="s">
        <v>323</v>
      </c>
      <c r="M17" s="225"/>
      <c r="N17" s="225"/>
      <c r="O17" s="106" t="s">
        <v>276</v>
      </c>
      <c r="P17" s="106" t="s">
        <v>276</v>
      </c>
      <c r="Q17" s="103" t="s">
        <v>321</v>
      </c>
      <c r="R17" s="106" t="s">
        <v>276</v>
      </c>
      <c r="S17" s="103" t="s">
        <v>321</v>
      </c>
      <c r="T17" s="103" t="s">
        <v>316</v>
      </c>
      <c r="U17" s="106" t="s">
        <v>276</v>
      </c>
      <c r="V17" s="104">
        <v>216.23</v>
      </c>
      <c r="W17" s="105" t="s">
        <v>325</v>
      </c>
      <c r="X17" s="105" t="s">
        <v>35</v>
      </c>
      <c r="Y17" s="105" t="s">
        <v>35</v>
      </c>
    </row>
    <row r="18" spans="1:25" s="71" customFormat="1" ht="36" customHeight="1">
      <c r="A18" s="51">
        <v>13</v>
      </c>
      <c r="B18" s="66" t="s">
        <v>86</v>
      </c>
      <c r="C18" s="67" t="s">
        <v>84</v>
      </c>
      <c r="D18" s="69" t="s">
        <v>66</v>
      </c>
      <c r="E18" s="67" t="s">
        <v>35</v>
      </c>
      <c r="F18" s="69" t="s">
        <v>35</v>
      </c>
      <c r="G18" s="148">
        <v>1961</v>
      </c>
      <c r="H18" s="154">
        <v>600000</v>
      </c>
      <c r="I18" s="150" t="s">
        <v>436</v>
      </c>
      <c r="J18" s="70" t="s">
        <v>119</v>
      </c>
      <c r="K18" s="69" t="s">
        <v>109</v>
      </c>
      <c r="L18" s="225" t="s">
        <v>323</v>
      </c>
      <c r="M18" s="225"/>
      <c r="N18" s="225"/>
      <c r="O18" s="106" t="s">
        <v>276</v>
      </c>
      <c r="P18" s="106" t="s">
        <v>276</v>
      </c>
      <c r="Q18" s="103" t="s">
        <v>321</v>
      </c>
      <c r="R18" s="106" t="s">
        <v>276</v>
      </c>
      <c r="S18" s="103" t="s">
        <v>321</v>
      </c>
      <c r="T18" s="103" t="s">
        <v>316</v>
      </c>
      <c r="U18" s="106" t="s">
        <v>276</v>
      </c>
      <c r="V18" s="104">
        <v>248.4</v>
      </c>
      <c r="W18" s="105" t="s">
        <v>325</v>
      </c>
      <c r="X18" s="105" t="s">
        <v>35</v>
      </c>
      <c r="Y18" s="105" t="s">
        <v>35</v>
      </c>
    </row>
    <row r="19" spans="1:25" s="71" customFormat="1" ht="36" customHeight="1">
      <c r="A19" s="51">
        <v>14</v>
      </c>
      <c r="B19" s="66" t="s">
        <v>87</v>
      </c>
      <c r="C19" s="67" t="s">
        <v>88</v>
      </c>
      <c r="D19" s="69" t="s">
        <v>66</v>
      </c>
      <c r="E19" s="67" t="s">
        <v>35</v>
      </c>
      <c r="F19" s="69" t="s">
        <v>35</v>
      </c>
      <c r="G19" s="148">
        <v>1960</v>
      </c>
      <c r="H19" s="154">
        <v>200000</v>
      </c>
      <c r="I19" s="150" t="s">
        <v>436</v>
      </c>
      <c r="J19" s="70" t="s">
        <v>119</v>
      </c>
      <c r="K19" s="69" t="s">
        <v>124</v>
      </c>
      <c r="L19" s="225" t="s">
        <v>327</v>
      </c>
      <c r="M19" s="225"/>
      <c r="N19" s="225"/>
      <c r="O19" s="106" t="s">
        <v>276</v>
      </c>
      <c r="P19" s="106" t="s">
        <v>276</v>
      </c>
      <c r="Q19" s="103" t="s">
        <v>328</v>
      </c>
      <c r="R19" s="106" t="s">
        <v>276</v>
      </c>
      <c r="S19" s="103" t="s">
        <v>328</v>
      </c>
      <c r="T19" s="103" t="s">
        <v>316</v>
      </c>
      <c r="U19" s="106" t="s">
        <v>276</v>
      </c>
      <c r="V19" s="104">
        <v>264</v>
      </c>
      <c r="W19" s="105" t="s">
        <v>317</v>
      </c>
      <c r="X19" s="105" t="s">
        <v>35</v>
      </c>
      <c r="Y19" s="105" t="s">
        <v>35</v>
      </c>
    </row>
    <row r="20" spans="1:25" s="71" customFormat="1" ht="36" customHeight="1">
      <c r="A20" s="51">
        <v>15</v>
      </c>
      <c r="B20" s="66" t="s">
        <v>89</v>
      </c>
      <c r="C20" s="67" t="s">
        <v>90</v>
      </c>
      <c r="D20" s="69" t="s">
        <v>66</v>
      </c>
      <c r="E20" s="67" t="s">
        <v>35</v>
      </c>
      <c r="F20" s="69" t="s">
        <v>35</v>
      </c>
      <c r="G20" s="148" t="s">
        <v>125</v>
      </c>
      <c r="H20" s="154">
        <v>870000</v>
      </c>
      <c r="I20" s="150" t="s">
        <v>436</v>
      </c>
      <c r="J20" s="70" t="s">
        <v>126</v>
      </c>
      <c r="K20" s="69" t="s">
        <v>127</v>
      </c>
      <c r="L20" s="224" t="s">
        <v>323</v>
      </c>
      <c r="M20" s="224"/>
      <c r="N20" s="224"/>
      <c r="O20" s="103" t="s">
        <v>329</v>
      </c>
      <c r="P20" s="106" t="s">
        <v>276</v>
      </c>
      <c r="Q20" s="103" t="s">
        <v>321</v>
      </c>
      <c r="R20" s="106" t="s">
        <v>276</v>
      </c>
      <c r="S20" s="103" t="s">
        <v>321</v>
      </c>
      <c r="T20" s="103" t="s">
        <v>316</v>
      </c>
      <c r="U20" s="106" t="s">
        <v>276</v>
      </c>
      <c r="V20" s="104">
        <v>109.5</v>
      </c>
      <c r="W20" s="105" t="s">
        <v>317</v>
      </c>
      <c r="X20" s="105" t="s">
        <v>35</v>
      </c>
      <c r="Y20" s="105" t="s">
        <v>35</v>
      </c>
    </row>
    <row r="21" spans="1:25" s="71" customFormat="1" ht="36" customHeight="1">
      <c r="A21" s="51">
        <v>16</v>
      </c>
      <c r="B21" s="66" t="s">
        <v>91</v>
      </c>
      <c r="C21" s="67" t="s">
        <v>88</v>
      </c>
      <c r="D21" s="69" t="s">
        <v>66</v>
      </c>
      <c r="E21" s="67" t="s">
        <v>35</v>
      </c>
      <c r="F21" s="69" t="s">
        <v>35</v>
      </c>
      <c r="G21" s="148" t="s">
        <v>128</v>
      </c>
      <c r="H21" s="154">
        <v>1300000</v>
      </c>
      <c r="I21" s="150" t="s">
        <v>436</v>
      </c>
      <c r="J21" s="70" t="s">
        <v>119</v>
      </c>
      <c r="K21" s="65" t="s">
        <v>129</v>
      </c>
      <c r="L21" s="225" t="s">
        <v>323</v>
      </c>
      <c r="M21" s="225"/>
      <c r="N21" s="225"/>
      <c r="O21" s="106" t="s">
        <v>276</v>
      </c>
      <c r="P21" s="106" t="s">
        <v>276</v>
      </c>
      <c r="Q21" s="103" t="s">
        <v>321</v>
      </c>
      <c r="R21" s="106" t="s">
        <v>276</v>
      </c>
      <c r="S21" s="103" t="s">
        <v>321</v>
      </c>
      <c r="T21" s="103" t="s">
        <v>316</v>
      </c>
      <c r="U21" s="106" t="s">
        <v>276</v>
      </c>
      <c r="V21" s="104">
        <v>770</v>
      </c>
      <c r="W21" s="105" t="s">
        <v>330</v>
      </c>
      <c r="X21" s="105" t="s">
        <v>35</v>
      </c>
      <c r="Y21" s="105" t="s">
        <v>331</v>
      </c>
    </row>
    <row r="22" spans="1:25" s="71" customFormat="1" ht="36" customHeight="1">
      <c r="A22" s="51">
        <v>17</v>
      </c>
      <c r="B22" s="66" t="s">
        <v>92</v>
      </c>
      <c r="C22" s="67" t="s">
        <v>93</v>
      </c>
      <c r="D22" s="69" t="s">
        <v>66</v>
      </c>
      <c r="E22" s="67" t="s">
        <v>35</v>
      </c>
      <c r="F22" s="69" t="s">
        <v>35</v>
      </c>
      <c r="G22" s="148">
        <v>2005</v>
      </c>
      <c r="H22" s="154">
        <v>1019000</v>
      </c>
      <c r="I22" s="150" t="s">
        <v>436</v>
      </c>
      <c r="J22" s="70" t="s">
        <v>119</v>
      </c>
      <c r="K22" s="69" t="s">
        <v>130</v>
      </c>
      <c r="L22" s="225" t="s">
        <v>323</v>
      </c>
      <c r="M22" s="225"/>
      <c r="N22" s="225"/>
      <c r="O22" s="106" t="s">
        <v>276</v>
      </c>
      <c r="P22" s="106" t="s">
        <v>276</v>
      </c>
      <c r="Q22" s="103" t="s">
        <v>321</v>
      </c>
      <c r="R22" s="106" t="s">
        <v>276</v>
      </c>
      <c r="S22" s="103" t="s">
        <v>321</v>
      </c>
      <c r="T22" s="103" t="s">
        <v>316</v>
      </c>
      <c r="U22" s="106" t="s">
        <v>276</v>
      </c>
      <c r="V22" s="104">
        <v>174</v>
      </c>
      <c r="W22" s="105" t="s">
        <v>317</v>
      </c>
      <c r="X22" s="105" t="s">
        <v>35</v>
      </c>
      <c r="Y22" s="105" t="s">
        <v>35</v>
      </c>
    </row>
    <row r="23" spans="1:25" s="71" customFormat="1" ht="36" customHeight="1">
      <c r="A23" s="51">
        <v>18</v>
      </c>
      <c r="B23" s="66" t="s">
        <v>94</v>
      </c>
      <c r="C23" s="67" t="s">
        <v>95</v>
      </c>
      <c r="D23" s="69" t="s">
        <v>66</v>
      </c>
      <c r="E23" s="67" t="s">
        <v>35</v>
      </c>
      <c r="F23" s="69" t="s">
        <v>35</v>
      </c>
      <c r="G23" s="148">
        <v>2005</v>
      </c>
      <c r="H23" s="154">
        <v>1500000</v>
      </c>
      <c r="I23" s="150" t="s">
        <v>436</v>
      </c>
      <c r="J23" s="70" t="s">
        <v>119</v>
      </c>
      <c r="K23" s="69" t="s">
        <v>131</v>
      </c>
      <c r="L23" s="225" t="s">
        <v>323</v>
      </c>
      <c r="M23" s="225"/>
      <c r="N23" s="225"/>
      <c r="O23" s="106" t="s">
        <v>276</v>
      </c>
      <c r="P23" s="106" t="s">
        <v>276</v>
      </c>
      <c r="Q23" s="103" t="s">
        <v>321</v>
      </c>
      <c r="R23" s="106" t="s">
        <v>276</v>
      </c>
      <c r="S23" s="103" t="s">
        <v>321</v>
      </c>
      <c r="T23" s="103" t="s">
        <v>316</v>
      </c>
      <c r="U23" s="106" t="s">
        <v>276</v>
      </c>
      <c r="V23" s="104">
        <v>117.9</v>
      </c>
      <c r="W23" s="105" t="s">
        <v>317</v>
      </c>
      <c r="X23" s="105" t="s">
        <v>35</v>
      </c>
      <c r="Y23" s="105" t="s">
        <v>35</v>
      </c>
    </row>
    <row r="24" spans="1:25" s="71" customFormat="1" ht="36" customHeight="1">
      <c r="A24" s="51">
        <v>19</v>
      </c>
      <c r="B24" s="66" t="s">
        <v>96</v>
      </c>
      <c r="C24" s="67" t="s">
        <v>93</v>
      </c>
      <c r="D24" s="69" t="s">
        <v>66</v>
      </c>
      <c r="E24" s="67" t="s">
        <v>35</v>
      </c>
      <c r="F24" s="69" t="s">
        <v>35</v>
      </c>
      <c r="G24" s="148">
        <v>1996</v>
      </c>
      <c r="H24" s="154">
        <v>50000</v>
      </c>
      <c r="I24" s="150" t="s">
        <v>436</v>
      </c>
      <c r="J24" s="70" t="s">
        <v>119</v>
      </c>
      <c r="K24" s="69" t="s">
        <v>113</v>
      </c>
      <c r="L24" s="225" t="s">
        <v>323</v>
      </c>
      <c r="M24" s="225"/>
      <c r="N24" s="225"/>
      <c r="O24" s="106" t="s">
        <v>276</v>
      </c>
      <c r="P24" s="106" t="s">
        <v>276</v>
      </c>
      <c r="Q24" s="103" t="s">
        <v>321</v>
      </c>
      <c r="R24" s="106" t="s">
        <v>276</v>
      </c>
      <c r="S24" s="103" t="s">
        <v>321</v>
      </c>
      <c r="T24" s="103" t="s">
        <v>316</v>
      </c>
      <c r="U24" s="106" t="s">
        <v>276</v>
      </c>
      <c r="V24" s="104">
        <v>180</v>
      </c>
      <c r="W24" s="105" t="s">
        <v>317</v>
      </c>
      <c r="X24" s="105" t="s">
        <v>35</v>
      </c>
      <c r="Y24" s="105" t="s">
        <v>35</v>
      </c>
    </row>
    <row r="25" spans="1:25" s="71" customFormat="1" ht="36" customHeight="1">
      <c r="A25" s="51">
        <v>20</v>
      </c>
      <c r="B25" s="66" t="s">
        <v>97</v>
      </c>
      <c r="C25" s="67" t="s">
        <v>93</v>
      </c>
      <c r="D25" s="69" t="s">
        <v>66</v>
      </c>
      <c r="E25" s="67" t="s">
        <v>35</v>
      </c>
      <c r="F25" s="69" t="s">
        <v>35</v>
      </c>
      <c r="G25" s="148">
        <v>1976</v>
      </c>
      <c r="H25" s="154">
        <v>300000</v>
      </c>
      <c r="I25" s="150" t="s">
        <v>436</v>
      </c>
      <c r="J25" s="70" t="s">
        <v>119</v>
      </c>
      <c r="K25" s="69" t="s">
        <v>132</v>
      </c>
      <c r="L25" s="225" t="s">
        <v>323</v>
      </c>
      <c r="M25" s="225"/>
      <c r="N25" s="225"/>
      <c r="O25" s="106" t="s">
        <v>276</v>
      </c>
      <c r="P25" s="106" t="s">
        <v>276</v>
      </c>
      <c r="Q25" s="103" t="s">
        <v>321</v>
      </c>
      <c r="R25" s="106" t="s">
        <v>276</v>
      </c>
      <c r="S25" s="103" t="s">
        <v>321</v>
      </c>
      <c r="T25" s="103" t="s">
        <v>316</v>
      </c>
      <c r="U25" s="106" t="s">
        <v>276</v>
      </c>
      <c r="V25" s="104">
        <v>72</v>
      </c>
      <c r="W25" s="105" t="s">
        <v>317</v>
      </c>
      <c r="X25" s="105" t="s">
        <v>35</v>
      </c>
      <c r="Y25" s="105" t="s">
        <v>35</v>
      </c>
    </row>
    <row r="26" spans="1:25" s="71" customFormat="1" ht="36" customHeight="1">
      <c r="A26" s="51">
        <v>21</v>
      </c>
      <c r="B26" s="66" t="s">
        <v>98</v>
      </c>
      <c r="C26" s="67" t="s">
        <v>99</v>
      </c>
      <c r="D26" s="69" t="s">
        <v>66</v>
      </c>
      <c r="E26" s="67" t="s">
        <v>35</v>
      </c>
      <c r="F26" s="69" t="s">
        <v>35</v>
      </c>
      <c r="G26" s="148">
        <v>1960</v>
      </c>
      <c r="H26" s="154">
        <v>60000</v>
      </c>
      <c r="I26" s="150" t="s">
        <v>436</v>
      </c>
      <c r="J26" s="70" t="s">
        <v>119</v>
      </c>
      <c r="K26" s="69" t="s">
        <v>133</v>
      </c>
      <c r="L26" s="225" t="s">
        <v>323</v>
      </c>
      <c r="M26" s="225"/>
      <c r="N26" s="225"/>
      <c r="O26" s="106" t="s">
        <v>276</v>
      </c>
      <c r="P26" s="106" t="s">
        <v>276</v>
      </c>
      <c r="Q26" s="103" t="s">
        <v>321</v>
      </c>
      <c r="R26" s="106" t="s">
        <v>276</v>
      </c>
      <c r="S26" s="103" t="s">
        <v>321</v>
      </c>
      <c r="T26" s="103" t="s">
        <v>316</v>
      </c>
      <c r="U26" s="106" t="s">
        <v>276</v>
      </c>
      <c r="V26" s="104">
        <v>102.9</v>
      </c>
      <c r="W26" s="105" t="s">
        <v>317</v>
      </c>
      <c r="X26" s="105" t="s">
        <v>35</v>
      </c>
      <c r="Y26" s="105" t="s">
        <v>35</v>
      </c>
    </row>
    <row r="27" spans="1:25" s="71" customFormat="1" ht="36" customHeight="1">
      <c r="A27" s="51">
        <v>22</v>
      </c>
      <c r="B27" s="2" t="s">
        <v>243</v>
      </c>
      <c r="C27" s="2" t="s">
        <v>244</v>
      </c>
      <c r="D27" s="9" t="s">
        <v>66</v>
      </c>
      <c r="E27" s="2" t="s">
        <v>35</v>
      </c>
      <c r="F27" s="9" t="s">
        <v>35</v>
      </c>
      <c r="G27" s="2" t="s">
        <v>245</v>
      </c>
      <c r="H27" s="153">
        <v>1200000</v>
      </c>
      <c r="I27" s="150" t="s">
        <v>436</v>
      </c>
      <c r="J27" s="56" t="s">
        <v>276</v>
      </c>
      <c r="K27" s="9" t="s">
        <v>246</v>
      </c>
      <c r="L27" s="151" t="s">
        <v>276</v>
      </c>
      <c r="M27" s="102" t="s">
        <v>332</v>
      </c>
      <c r="N27" s="151" t="s">
        <v>276</v>
      </c>
      <c r="O27" s="106" t="s">
        <v>276</v>
      </c>
      <c r="P27" s="106" t="s">
        <v>276</v>
      </c>
      <c r="Q27" s="103" t="s">
        <v>320</v>
      </c>
      <c r="R27" s="106" t="s">
        <v>276</v>
      </c>
      <c r="S27" s="103" t="s">
        <v>320</v>
      </c>
      <c r="T27" s="106" t="s">
        <v>333</v>
      </c>
      <c r="U27" s="103" t="s">
        <v>320</v>
      </c>
      <c r="V27" s="104">
        <v>254.54</v>
      </c>
      <c r="W27" s="105" t="s">
        <v>334</v>
      </c>
      <c r="X27" s="105" t="s">
        <v>35</v>
      </c>
      <c r="Y27" s="105" t="s">
        <v>35</v>
      </c>
    </row>
    <row r="28" spans="1:25" s="44" customFormat="1" ht="21" customHeight="1">
      <c r="A28" s="227" t="s">
        <v>0</v>
      </c>
      <c r="B28" s="227"/>
      <c r="C28" s="227"/>
      <c r="D28" s="227"/>
      <c r="E28" s="227"/>
      <c r="F28" s="227"/>
      <c r="G28" s="227"/>
      <c r="H28" s="149">
        <f>SUM(H6:H27)</f>
        <v>12434000</v>
      </c>
      <c r="I28" s="128"/>
      <c r="J28" s="129"/>
      <c r="K28" s="130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1:25" s="45" customFormat="1" ht="26.25" customHeight="1">
      <c r="A29" s="244" t="s">
        <v>295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</row>
    <row r="30" spans="1:25" s="45" customFormat="1" ht="36" customHeight="1">
      <c r="A30" s="51">
        <v>1</v>
      </c>
      <c r="B30" s="117" t="s">
        <v>73</v>
      </c>
      <c r="C30" s="120" t="s">
        <v>65</v>
      </c>
      <c r="D30" s="120" t="s">
        <v>66</v>
      </c>
      <c r="E30" s="120" t="s">
        <v>35</v>
      </c>
      <c r="F30" s="120" t="s">
        <v>35</v>
      </c>
      <c r="G30" s="112">
        <v>2000</v>
      </c>
      <c r="H30" s="153">
        <v>500000</v>
      </c>
      <c r="I30" s="150" t="s">
        <v>436</v>
      </c>
      <c r="J30" s="118" t="s">
        <v>106</v>
      </c>
      <c r="K30" s="120" t="s">
        <v>107</v>
      </c>
      <c r="L30" s="152" t="s">
        <v>276</v>
      </c>
      <c r="M30" s="152" t="s">
        <v>276</v>
      </c>
      <c r="N30" s="152" t="s">
        <v>276</v>
      </c>
      <c r="O30" s="152" t="s">
        <v>276</v>
      </c>
      <c r="P30" s="152" t="s">
        <v>276</v>
      </c>
      <c r="Q30" s="152" t="s">
        <v>276</v>
      </c>
      <c r="R30" s="152" t="s">
        <v>276</v>
      </c>
      <c r="S30" s="152" t="s">
        <v>276</v>
      </c>
      <c r="T30" s="152" t="s">
        <v>276</v>
      </c>
      <c r="U30" s="152" t="s">
        <v>276</v>
      </c>
      <c r="V30" s="152" t="s">
        <v>276</v>
      </c>
      <c r="W30" s="152" t="s">
        <v>276</v>
      </c>
      <c r="X30" s="152" t="s">
        <v>276</v>
      </c>
      <c r="Y30" s="152" t="s">
        <v>276</v>
      </c>
    </row>
    <row r="31" spans="1:25" s="45" customFormat="1" ht="22.5" customHeight="1">
      <c r="A31" s="249" t="s">
        <v>0</v>
      </c>
      <c r="B31" s="249"/>
      <c r="C31" s="249"/>
      <c r="D31" s="249"/>
      <c r="E31" s="249"/>
      <c r="F31" s="249"/>
      <c r="G31" s="249"/>
      <c r="H31" s="81">
        <f>SUM(H30)</f>
        <v>500000</v>
      </c>
      <c r="I31" s="48"/>
      <c r="J31" s="42"/>
      <c r="K31" s="43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s="45" customFormat="1" ht="24.75" customHeight="1">
      <c r="A32" s="246" t="s">
        <v>296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8"/>
    </row>
    <row r="33" spans="1:25" s="45" customFormat="1" ht="36" customHeight="1">
      <c r="A33" s="51">
        <v>1</v>
      </c>
      <c r="B33" s="117" t="s">
        <v>74</v>
      </c>
      <c r="C33" s="120" t="s">
        <v>65</v>
      </c>
      <c r="D33" s="120" t="s">
        <v>66</v>
      </c>
      <c r="E33" s="120" t="s">
        <v>35</v>
      </c>
      <c r="F33" s="120" t="s">
        <v>35</v>
      </c>
      <c r="G33" s="112">
        <v>1989</v>
      </c>
      <c r="H33" s="153">
        <v>500000</v>
      </c>
      <c r="I33" s="150" t="s">
        <v>436</v>
      </c>
      <c r="J33" s="118" t="s">
        <v>108</v>
      </c>
      <c r="K33" s="120" t="s">
        <v>109</v>
      </c>
      <c r="L33" s="152" t="s">
        <v>276</v>
      </c>
      <c r="M33" s="152" t="s">
        <v>276</v>
      </c>
      <c r="N33" s="152" t="s">
        <v>276</v>
      </c>
      <c r="O33" s="152" t="s">
        <v>276</v>
      </c>
      <c r="P33" s="152" t="s">
        <v>276</v>
      </c>
      <c r="Q33" s="152" t="s">
        <v>276</v>
      </c>
      <c r="R33" s="152" t="s">
        <v>276</v>
      </c>
      <c r="S33" s="152" t="s">
        <v>276</v>
      </c>
      <c r="T33" s="152" t="s">
        <v>276</v>
      </c>
      <c r="U33" s="152" t="s">
        <v>276</v>
      </c>
      <c r="V33" s="152" t="s">
        <v>276</v>
      </c>
      <c r="W33" s="152" t="s">
        <v>276</v>
      </c>
      <c r="X33" s="152" t="s">
        <v>276</v>
      </c>
      <c r="Y33" s="152" t="s">
        <v>276</v>
      </c>
    </row>
    <row r="34" spans="1:11" s="45" customFormat="1" ht="24" customHeight="1">
      <c r="A34" s="245" t="s">
        <v>0</v>
      </c>
      <c r="B34" s="245"/>
      <c r="C34" s="245"/>
      <c r="D34" s="245"/>
      <c r="E34" s="245"/>
      <c r="F34" s="245"/>
      <c r="G34" s="245"/>
      <c r="H34" s="113">
        <f>SUM(H33)</f>
        <v>500000</v>
      </c>
      <c r="I34" s="114"/>
      <c r="J34" s="115"/>
      <c r="K34" s="116"/>
    </row>
    <row r="35" spans="1:25" s="41" customFormat="1" ht="20.25" customHeight="1">
      <c r="A35" s="242" t="s">
        <v>134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</row>
    <row r="36" spans="1:25" s="2" customFormat="1" ht="36" customHeight="1">
      <c r="A36" s="10">
        <v>1</v>
      </c>
      <c r="B36" s="117" t="s">
        <v>135</v>
      </c>
      <c r="C36" s="112" t="s">
        <v>136</v>
      </c>
      <c r="D36" s="112" t="s">
        <v>137</v>
      </c>
      <c r="E36" s="112" t="s">
        <v>138</v>
      </c>
      <c r="F36" s="112" t="s">
        <v>138</v>
      </c>
      <c r="G36" s="112">
        <v>1935</v>
      </c>
      <c r="H36" s="155">
        <v>3837000</v>
      </c>
      <c r="I36" s="150" t="s">
        <v>436</v>
      </c>
      <c r="J36" s="118" t="s">
        <v>139</v>
      </c>
      <c r="K36" s="112" t="s">
        <v>140</v>
      </c>
      <c r="L36" s="2" t="s">
        <v>356</v>
      </c>
      <c r="M36" s="2" t="s">
        <v>357</v>
      </c>
      <c r="N36" s="2" t="s">
        <v>358</v>
      </c>
      <c r="O36" s="2" t="s">
        <v>359</v>
      </c>
      <c r="P36" s="2" t="s">
        <v>321</v>
      </c>
      <c r="Q36" s="2" t="s">
        <v>321</v>
      </c>
      <c r="R36" s="2" t="s">
        <v>321</v>
      </c>
      <c r="S36" s="2" t="s">
        <v>321</v>
      </c>
      <c r="T36" s="2" t="s">
        <v>321</v>
      </c>
      <c r="U36" s="2" t="s">
        <v>360</v>
      </c>
      <c r="V36" s="2">
        <v>1960</v>
      </c>
      <c r="W36" s="2">
        <v>2</v>
      </c>
      <c r="X36" s="2" t="s">
        <v>137</v>
      </c>
      <c r="Y36" s="2" t="s">
        <v>138</v>
      </c>
    </row>
    <row r="37" spans="1:25" s="2" customFormat="1" ht="36" customHeight="1">
      <c r="A37" s="10">
        <v>2</v>
      </c>
      <c r="B37" s="117" t="s">
        <v>141</v>
      </c>
      <c r="C37" s="112" t="s">
        <v>136</v>
      </c>
      <c r="D37" s="112" t="s">
        <v>137</v>
      </c>
      <c r="E37" s="112" t="s">
        <v>138</v>
      </c>
      <c r="F37" s="112" t="s">
        <v>138</v>
      </c>
      <c r="G37" s="112">
        <v>1997</v>
      </c>
      <c r="H37" s="155">
        <v>4764000</v>
      </c>
      <c r="I37" s="150" t="s">
        <v>436</v>
      </c>
      <c r="J37" s="118" t="s">
        <v>142</v>
      </c>
      <c r="K37" s="112" t="s">
        <v>140</v>
      </c>
      <c r="L37" s="2" t="s">
        <v>356</v>
      </c>
      <c r="M37" s="2" t="s">
        <v>361</v>
      </c>
      <c r="N37" s="2" t="s">
        <v>358</v>
      </c>
      <c r="O37" s="2" t="s">
        <v>362</v>
      </c>
      <c r="P37" s="2" t="s">
        <v>321</v>
      </c>
      <c r="Q37" s="2" t="s">
        <v>321</v>
      </c>
      <c r="R37" s="2" t="s">
        <v>321</v>
      </c>
      <c r="S37" s="2" t="s">
        <v>321</v>
      </c>
      <c r="T37" s="2" t="s">
        <v>321</v>
      </c>
      <c r="U37" s="2" t="s">
        <v>321</v>
      </c>
      <c r="V37" s="2">
        <v>2944.5</v>
      </c>
      <c r="W37" s="2">
        <v>2</v>
      </c>
      <c r="X37" s="2" t="s">
        <v>137</v>
      </c>
      <c r="Y37" s="2" t="s">
        <v>138</v>
      </c>
    </row>
    <row r="38" spans="1:25" s="2" customFormat="1" ht="36" customHeight="1">
      <c r="A38" s="10">
        <v>3</v>
      </c>
      <c r="B38" s="117" t="s">
        <v>274</v>
      </c>
      <c r="C38" s="112" t="s">
        <v>136</v>
      </c>
      <c r="D38" s="112" t="s">
        <v>137</v>
      </c>
      <c r="E38" s="112" t="s">
        <v>138</v>
      </c>
      <c r="F38" s="112" t="s">
        <v>138</v>
      </c>
      <c r="G38" s="112">
        <v>1999</v>
      </c>
      <c r="H38" s="155">
        <v>3319000</v>
      </c>
      <c r="I38" s="150" t="s">
        <v>436</v>
      </c>
      <c r="J38" s="118" t="s">
        <v>143</v>
      </c>
      <c r="K38" s="112" t="s">
        <v>140</v>
      </c>
      <c r="L38" s="2" t="s">
        <v>356</v>
      </c>
      <c r="M38" s="2" t="s">
        <v>363</v>
      </c>
      <c r="N38" s="2" t="s">
        <v>364</v>
      </c>
      <c r="O38" s="2" t="s">
        <v>362</v>
      </c>
      <c r="P38" s="2" t="s">
        <v>321</v>
      </c>
      <c r="Q38" s="2" t="s">
        <v>321</v>
      </c>
      <c r="R38" s="2" t="s">
        <v>321</v>
      </c>
      <c r="S38" s="2" t="s">
        <v>321</v>
      </c>
      <c r="T38" s="2" t="s">
        <v>321</v>
      </c>
      <c r="U38" s="2" t="s">
        <v>321</v>
      </c>
      <c r="V38" s="2">
        <v>1082.7</v>
      </c>
      <c r="W38" s="2">
        <v>2</v>
      </c>
      <c r="X38" s="2" t="s">
        <v>138</v>
      </c>
      <c r="Y38" s="2" t="s">
        <v>138</v>
      </c>
    </row>
    <row r="39" spans="1:24" s="2" customFormat="1" ht="36" customHeight="1">
      <c r="A39" s="10">
        <v>4</v>
      </c>
      <c r="B39" s="117" t="s">
        <v>144</v>
      </c>
      <c r="C39" s="112" t="s">
        <v>136</v>
      </c>
      <c r="D39" s="112" t="s">
        <v>137</v>
      </c>
      <c r="E39" s="112" t="s">
        <v>138</v>
      </c>
      <c r="F39" s="112" t="s">
        <v>138</v>
      </c>
      <c r="G39" s="112">
        <v>2004</v>
      </c>
      <c r="H39" s="155">
        <v>2446000</v>
      </c>
      <c r="I39" s="150" t="s">
        <v>436</v>
      </c>
      <c r="J39" s="118" t="s">
        <v>145</v>
      </c>
      <c r="K39" s="112" t="s">
        <v>140</v>
      </c>
      <c r="L39" s="2" t="s">
        <v>356</v>
      </c>
      <c r="M39" s="2" t="s">
        <v>361</v>
      </c>
      <c r="N39" s="2" t="s">
        <v>365</v>
      </c>
      <c r="O39" s="2" t="s">
        <v>362</v>
      </c>
      <c r="P39" s="2" t="s">
        <v>321</v>
      </c>
      <c r="Q39" s="2" t="s">
        <v>321</v>
      </c>
      <c r="R39" s="2" t="s">
        <v>321</v>
      </c>
      <c r="S39" s="2" t="s">
        <v>321</v>
      </c>
      <c r="T39" s="2" t="s">
        <v>321</v>
      </c>
      <c r="U39" s="2" t="s">
        <v>321</v>
      </c>
      <c r="V39" s="2">
        <v>1249.3</v>
      </c>
      <c r="W39" s="2">
        <v>3</v>
      </c>
      <c r="X39" s="2" t="s">
        <v>138</v>
      </c>
    </row>
    <row r="40" spans="1:25" s="2" customFormat="1" ht="36" customHeight="1">
      <c r="A40" s="10">
        <v>5</v>
      </c>
      <c r="B40" s="117" t="s">
        <v>353</v>
      </c>
      <c r="C40" s="112" t="s">
        <v>354</v>
      </c>
      <c r="D40" s="112" t="s">
        <v>137</v>
      </c>
      <c r="E40" s="112" t="s">
        <v>138</v>
      </c>
      <c r="F40" s="112" t="s">
        <v>138</v>
      </c>
      <c r="G40" s="112">
        <v>2019</v>
      </c>
      <c r="H40" s="155">
        <v>1351219.79</v>
      </c>
      <c r="I40" s="150" t="s">
        <v>239</v>
      </c>
      <c r="J40" s="118" t="s">
        <v>355</v>
      </c>
      <c r="K40" s="112" t="s">
        <v>140</v>
      </c>
      <c r="L40" s="2" t="s">
        <v>362</v>
      </c>
      <c r="M40" s="2" t="s">
        <v>362</v>
      </c>
      <c r="N40" s="2" t="s">
        <v>362</v>
      </c>
      <c r="O40" s="2" t="s">
        <v>362</v>
      </c>
      <c r="P40" s="2" t="s">
        <v>362</v>
      </c>
      <c r="Q40" s="2" t="s">
        <v>362</v>
      </c>
      <c r="R40" s="2" t="s">
        <v>362</v>
      </c>
      <c r="S40" s="2" t="s">
        <v>362</v>
      </c>
      <c r="T40" s="2" t="s">
        <v>362</v>
      </c>
      <c r="U40" s="2" t="s">
        <v>362</v>
      </c>
      <c r="V40" s="2">
        <v>7368</v>
      </c>
      <c r="W40" s="2" t="s">
        <v>362</v>
      </c>
      <c r="X40" s="2" t="s">
        <v>362</v>
      </c>
      <c r="Y40" s="2" t="s">
        <v>362</v>
      </c>
    </row>
    <row r="41" spans="1:11" s="44" customFormat="1" ht="21" customHeight="1">
      <c r="A41" s="245" t="s">
        <v>0</v>
      </c>
      <c r="B41" s="245"/>
      <c r="C41" s="245"/>
      <c r="D41" s="245"/>
      <c r="E41" s="245"/>
      <c r="F41" s="245"/>
      <c r="G41" s="245"/>
      <c r="H41" s="113">
        <f>SUM(H36:H40)</f>
        <v>15717219.79</v>
      </c>
      <c r="I41" s="114"/>
      <c r="J41" s="42"/>
      <c r="K41" s="43"/>
    </row>
    <row r="42" spans="1:25" s="41" customFormat="1" ht="21" customHeight="1">
      <c r="A42" s="246" t="s">
        <v>266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</row>
    <row r="43" spans="1:25" s="71" customFormat="1" ht="36" customHeight="1">
      <c r="A43" s="51">
        <v>1</v>
      </c>
      <c r="B43" s="117" t="s">
        <v>395</v>
      </c>
      <c r="C43" s="112" t="s">
        <v>185</v>
      </c>
      <c r="D43" s="120" t="s">
        <v>137</v>
      </c>
      <c r="E43" s="112" t="s">
        <v>138</v>
      </c>
      <c r="F43" s="120" t="s">
        <v>138</v>
      </c>
      <c r="G43" s="112">
        <v>1964</v>
      </c>
      <c r="H43" s="154">
        <v>90000</v>
      </c>
      <c r="I43" s="150" t="s">
        <v>436</v>
      </c>
      <c r="J43" s="118" t="s">
        <v>112</v>
      </c>
      <c r="K43" s="120" t="s">
        <v>191</v>
      </c>
      <c r="L43" s="51" t="s">
        <v>380</v>
      </c>
      <c r="M43" s="51" t="s">
        <v>381</v>
      </c>
      <c r="N43" s="51" t="s">
        <v>382</v>
      </c>
      <c r="O43" s="51" t="s">
        <v>383</v>
      </c>
      <c r="P43" s="51" t="s">
        <v>321</v>
      </c>
      <c r="Q43" s="51" t="s">
        <v>384</v>
      </c>
      <c r="R43" s="51" t="s">
        <v>384</v>
      </c>
      <c r="S43" s="51" t="s">
        <v>384</v>
      </c>
      <c r="T43" s="51" t="s">
        <v>362</v>
      </c>
      <c r="U43" s="51" t="s">
        <v>384</v>
      </c>
      <c r="V43" s="51" t="s">
        <v>385</v>
      </c>
      <c r="W43" s="51" t="s">
        <v>386</v>
      </c>
      <c r="X43" s="51" t="s">
        <v>193</v>
      </c>
      <c r="Y43" s="51" t="s">
        <v>194</v>
      </c>
    </row>
    <row r="44" spans="1:25" s="71" customFormat="1" ht="36" customHeight="1">
      <c r="A44" s="51">
        <v>2</v>
      </c>
      <c r="B44" s="117" t="s">
        <v>396</v>
      </c>
      <c r="C44" s="112" t="s">
        <v>187</v>
      </c>
      <c r="D44" s="120" t="s">
        <v>137</v>
      </c>
      <c r="E44" s="112" t="s">
        <v>138</v>
      </c>
      <c r="F44" s="120" t="s">
        <v>138</v>
      </c>
      <c r="G44" s="112" t="s">
        <v>188</v>
      </c>
      <c r="H44" s="154">
        <v>1800000</v>
      </c>
      <c r="I44" s="150" t="s">
        <v>436</v>
      </c>
      <c r="J44" s="118" t="s">
        <v>192</v>
      </c>
      <c r="K44" s="120" t="s">
        <v>191</v>
      </c>
      <c r="L44" s="51" t="s">
        <v>387</v>
      </c>
      <c r="M44" s="51" t="s">
        <v>425</v>
      </c>
      <c r="N44" s="51" t="s">
        <v>388</v>
      </c>
      <c r="O44" s="51" t="s">
        <v>389</v>
      </c>
      <c r="P44" s="51" t="s">
        <v>321</v>
      </c>
      <c r="Q44" s="51" t="s">
        <v>384</v>
      </c>
      <c r="R44" s="51" t="s">
        <v>384</v>
      </c>
      <c r="S44" s="51" t="s">
        <v>384</v>
      </c>
      <c r="T44" s="51" t="s">
        <v>362</v>
      </c>
      <c r="U44" s="51" t="s">
        <v>384</v>
      </c>
      <c r="V44" s="51" t="s">
        <v>390</v>
      </c>
      <c r="W44" s="51" t="s">
        <v>386</v>
      </c>
      <c r="X44" s="51" t="s">
        <v>194</v>
      </c>
      <c r="Y44" s="51" t="s">
        <v>194</v>
      </c>
    </row>
    <row r="45" spans="1:25" s="71" customFormat="1" ht="36" customHeight="1">
      <c r="A45" s="51">
        <v>3</v>
      </c>
      <c r="B45" s="117" t="s">
        <v>189</v>
      </c>
      <c r="C45" s="112" t="s">
        <v>190</v>
      </c>
      <c r="D45" s="120" t="s">
        <v>137</v>
      </c>
      <c r="E45" s="112" t="s">
        <v>138</v>
      </c>
      <c r="F45" s="120" t="s">
        <v>138</v>
      </c>
      <c r="G45" s="112">
        <v>1964</v>
      </c>
      <c r="H45" s="154">
        <v>10000</v>
      </c>
      <c r="I45" s="150" t="s">
        <v>436</v>
      </c>
      <c r="J45" s="118" t="s">
        <v>276</v>
      </c>
      <c r="K45" s="120" t="s">
        <v>191</v>
      </c>
      <c r="L45" s="51" t="s">
        <v>380</v>
      </c>
      <c r="M45" s="51" t="s">
        <v>391</v>
      </c>
      <c r="N45" s="51" t="s">
        <v>392</v>
      </c>
      <c r="O45" s="51" t="s">
        <v>393</v>
      </c>
      <c r="P45" s="51" t="s">
        <v>321</v>
      </c>
      <c r="Q45" s="51" t="s">
        <v>362</v>
      </c>
      <c r="R45" s="51" t="s">
        <v>362</v>
      </c>
      <c r="S45" s="51" t="s">
        <v>362</v>
      </c>
      <c r="T45" s="51" t="s">
        <v>362</v>
      </c>
      <c r="U45" s="51" t="s">
        <v>362</v>
      </c>
      <c r="V45" s="51" t="s">
        <v>394</v>
      </c>
      <c r="W45" s="51" t="s">
        <v>386</v>
      </c>
      <c r="X45" s="51" t="s">
        <v>194</v>
      </c>
      <c r="Y45" s="51" t="s">
        <v>194</v>
      </c>
    </row>
    <row r="46" spans="1:11" s="44" customFormat="1" ht="22.5" customHeight="1">
      <c r="A46" s="245" t="s">
        <v>0</v>
      </c>
      <c r="B46" s="245"/>
      <c r="C46" s="245"/>
      <c r="D46" s="245"/>
      <c r="E46" s="245"/>
      <c r="F46" s="245"/>
      <c r="G46" s="245"/>
      <c r="H46" s="161">
        <f>SUM(H43:H45)</f>
        <v>1900000</v>
      </c>
      <c r="I46" s="114"/>
      <c r="J46" s="115"/>
      <c r="K46" s="116"/>
    </row>
    <row r="47" spans="1:25" s="41" customFormat="1" ht="24" customHeight="1">
      <c r="A47" s="234" t="s">
        <v>267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</row>
    <row r="48" spans="1:25" s="71" customFormat="1" ht="36" customHeight="1">
      <c r="A48" s="51">
        <v>1</v>
      </c>
      <c r="B48" s="66" t="s">
        <v>186</v>
      </c>
      <c r="C48" s="67" t="s">
        <v>220</v>
      </c>
      <c r="D48" s="69" t="s">
        <v>193</v>
      </c>
      <c r="E48" s="67" t="s">
        <v>194</v>
      </c>
      <c r="F48" s="69" t="s">
        <v>194</v>
      </c>
      <c r="G48" s="67">
        <v>1961</v>
      </c>
      <c r="H48" s="153">
        <v>1123000</v>
      </c>
      <c r="I48" s="150" t="s">
        <v>436</v>
      </c>
      <c r="J48" s="70" t="s">
        <v>221</v>
      </c>
      <c r="K48" s="135" t="s">
        <v>222</v>
      </c>
      <c r="L48" s="51" t="s">
        <v>422</v>
      </c>
      <c r="M48" s="51" t="s">
        <v>423</v>
      </c>
      <c r="N48" s="51" t="s">
        <v>424</v>
      </c>
      <c r="O48" s="134" t="s">
        <v>418</v>
      </c>
      <c r="P48" s="134" t="s">
        <v>321</v>
      </c>
      <c r="Q48" s="134" t="s">
        <v>384</v>
      </c>
      <c r="R48" s="134" t="s">
        <v>419</v>
      </c>
      <c r="S48" s="134" t="s">
        <v>419</v>
      </c>
      <c r="T48" s="134" t="s">
        <v>316</v>
      </c>
      <c r="U48" s="134" t="s">
        <v>419</v>
      </c>
      <c r="V48" s="137" t="s">
        <v>420</v>
      </c>
      <c r="W48" s="137" t="s">
        <v>421</v>
      </c>
      <c r="X48" s="137" t="s">
        <v>35</v>
      </c>
      <c r="Y48" s="137" t="s">
        <v>35</v>
      </c>
    </row>
    <row r="49" spans="1:11" s="44" customFormat="1" ht="24" customHeight="1" thickBot="1">
      <c r="A49" s="227" t="s">
        <v>0</v>
      </c>
      <c r="B49" s="227"/>
      <c r="C49" s="227"/>
      <c r="D49" s="227"/>
      <c r="E49" s="227"/>
      <c r="F49" s="227"/>
      <c r="G49" s="227"/>
      <c r="H49" s="127">
        <f>SUM(H48:H48)</f>
        <v>1123000</v>
      </c>
      <c r="I49" s="48"/>
      <c r="J49" s="42"/>
      <c r="K49" s="136"/>
    </row>
    <row r="50" spans="1:11" s="159" customFormat="1" ht="36" customHeight="1" thickBot="1">
      <c r="A50" s="239" t="s">
        <v>437</v>
      </c>
      <c r="B50" s="240"/>
      <c r="C50" s="240"/>
      <c r="D50" s="240"/>
      <c r="E50" s="240"/>
      <c r="F50" s="240"/>
      <c r="G50" s="241"/>
      <c r="H50" s="160">
        <f>SUM(H28,H31,H34,H41,H46,H49)</f>
        <v>32174219.79</v>
      </c>
      <c r="I50" s="156"/>
      <c r="J50" s="157"/>
      <c r="K50" s="158"/>
    </row>
  </sheetData>
  <sheetProtection/>
  <mergeCells count="53">
    <mergeCell ref="A46:G46"/>
    <mergeCell ref="L21:N21"/>
    <mergeCell ref="A42:Y42"/>
    <mergeCell ref="A47:Y47"/>
    <mergeCell ref="A34:G34"/>
    <mergeCell ref="A32:Y32"/>
    <mergeCell ref="A31:G31"/>
    <mergeCell ref="A50:G50"/>
    <mergeCell ref="L22:N22"/>
    <mergeCell ref="L23:N23"/>
    <mergeCell ref="L24:N24"/>
    <mergeCell ref="L25:N25"/>
    <mergeCell ref="A35:Y35"/>
    <mergeCell ref="L26:N26"/>
    <mergeCell ref="A29:Y29"/>
    <mergeCell ref="A41:G41"/>
    <mergeCell ref="A49:G49"/>
    <mergeCell ref="L14:N14"/>
    <mergeCell ref="L15:N15"/>
    <mergeCell ref="L10:N10"/>
    <mergeCell ref="L11:N11"/>
    <mergeCell ref="L12:N12"/>
    <mergeCell ref="L13:N13"/>
    <mergeCell ref="X3:X4"/>
    <mergeCell ref="A5:Y5"/>
    <mergeCell ref="L16:N16"/>
    <mergeCell ref="P3:U3"/>
    <mergeCell ref="O3:O4"/>
    <mergeCell ref="H3:H4"/>
    <mergeCell ref="Y3:Y4"/>
    <mergeCell ref="V3:V4"/>
    <mergeCell ref="W3:W4"/>
    <mergeCell ref="L7:N7"/>
    <mergeCell ref="A1:K1"/>
    <mergeCell ref="F3:F4"/>
    <mergeCell ref="C3:C4"/>
    <mergeCell ref="E3:E4"/>
    <mergeCell ref="J3:J4"/>
    <mergeCell ref="L3:N3"/>
    <mergeCell ref="I3:I4"/>
    <mergeCell ref="A3:A4"/>
    <mergeCell ref="D3:D4"/>
    <mergeCell ref="K3:K4"/>
    <mergeCell ref="L20:N20"/>
    <mergeCell ref="L6:N6"/>
    <mergeCell ref="B3:B4"/>
    <mergeCell ref="A28:G28"/>
    <mergeCell ref="G3:G4"/>
    <mergeCell ref="L8:N8"/>
    <mergeCell ref="L9:N9"/>
    <mergeCell ref="L17:N17"/>
    <mergeCell ref="L18:N18"/>
    <mergeCell ref="L19:N1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8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24"/>
  <sheetViews>
    <sheetView view="pageBreakPreview" zoomScale="90" zoomScaleNormal="85" zoomScaleSheetLayoutView="90" zoomScalePageLayoutView="0" workbookViewId="0" topLeftCell="A216">
      <selection activeCell="D24" activeCellId="20" sqref="D243 D239 D231 D218 D212 D196 D184 D166 D146 D142 D137 D96 D89 D73 D52 D49 D45 D41 D36 D27 D24"/>
    </sheetView>
  </sheetViews>
  <sheetFormatPr defaultColWidth="9.140625" defaultRowHeight="12.75"/>
  <cols>
    <col min="1" max="1" width="5.57421875" style="16" customWidth="1"/>
    <col min="2" max="2" width="68.28125" style="52" customWidth="1"/>
    <col min="3" max="3" width="15.421875" style="53" customWidth="1"/>
    <col min="4" max="4" width="18.421875" style="181" customWidth="1"/>
    <col min="5" max="5" width="14.28125" style="0" bestFit="1" customWidth="1"/>
  </cols>
  <sheetData>
    <row r="1" spans="1:4" ht="12.75">
      <c r="A1" s="24" t="s">
        <v>21</v>
      </c>
      <c r="D1" s="162"/>
    </row>
    <row r="3" spans="1:5" ht="38.25" customHeight="1">
      <c r="A3" s="3" t="s">
        <v>9</v>
      </c>
      <c r="B3" s="3" t="s">
        <v>10</v>
      </c>
      <c r="C3" s="39" t="s">
        <v>11</v>
      </c>
      <c r="D3" s="163" t="s">
        <v>12</v>
      </c>
      <c r="E3" s="55"/>
    </row>
    <row r="4" spans="1:4" ht="12.75" customHeight="1">
      <c r="A4" s="264" t="s">
        <v>146</v>
      </c>
      <c r="B4" s="264"/>
      <c r="C4" s="264"/>
      <c r="D4" s="264"/>
    </row>
    <row r="5" spans="1:4" ht="12.75" customHeight="1">
      <c r="A5" s="265" t="s">
        <v>350</v>
      </c>
      <c r="B5" s="265"/>
      <c r="C5" s="265"/>
      <c r="D5" s="265"/>
    </row>
    <row r="6" spans="1:9" s="5" customFormat="1" ht="12.75">
      <c r="A6" s="2">
        <v>1</v>
      </c>
      <c r="B6" s="79" t="s">
        <v>163</v>
      </c>
      <c r="C6" s="74">
        <v>2015</v>
      </c>
      <c r="D6" s="164">
        <v>1700</v>
      </c>
      <c r="E6" s="15"/>
      <c r="F6" s="15"/>
      <c r="G6" s="15"/>
      <c r="H6" s="15"/>
      <c r="I6" s="15"/>
    </row>
    <row r="7" spans="1:4" s="5" customFormat="1" ht="12.75">
      <c r="A7" s="2">
        <v>2</v>
      </c>
      <c r="B7" s="79" t="s">
        <v>165</v>
      </c>
      <c r="C7" s="74">
        <v>2016</v>
      </c>
      <c r="D7" s="164">
        <v>2400</v>
      </c>
    </row>
    <row r="8" spans="1:4" s="5" customFormat="1" ht="12.75">
      <c r="A8" s="2">
        <v>3</v>
      </c>
      <c r="B8" s="80" t="s">
        <v>166</v>
      </c>
      <c r="C8" s="78">
        <v>2016</v>
      </c>
      <c r="D8" s="165">
        <v>12000</v>
      </c>
    </row>
    <row r="9" spans="1:4" s="111" customFormat="1" ht="12.75">
      <c r="A9" s="51">
        <v>4</v>
      </c>
      <c r="B9" s="109" t="s">
        <v>167</v>
      </c>
      <c r="C9" s="51">
        <v>2016</v>
      </c>
      <c r="D9" s="166">
        <v>800</v>
      </c>
    </row>
    <row r="10" spans="1:4" s="5" customFormat="1" ht="12.75">
      <c r="A10" s="2">
        <v>5</v>
      </c>
      <c r="B10" s="22" t="s">
        <v>264</v>
      </c>
      <c r="C10" s="2">
        <v>2018</v>
      </c>
      <c r="D10" s="167">
        <v>1600</v>
      </c>
    </row>
    <row r="11" spans="1:4" s="5" customFormat="1" ht="12.75">
      <c r="A11" s="2">
        <v>6</v>
      </c>
      <c r="B11" s="22" t="s">
        <v>265</v>
      </c>
      <c r="C11" s="2">
        <v>2018</v>
      </c>
      <c r="D11" s="167">
        <v>5500</v>
      </c>
    </row>
    <row r="12" spans="1:4" s="5" customFormat="1" ht="12.75">
      <c r="A12" s="2">
        <v>7</v>
      </c>
      <c r="B12" s="22" t="s">
        <v>162</v>
      </c>
      <c r="C12" s="2">
        <v>2020</v>
      </c>
      <c r="D12" s="167">
        <v>2200</v>
      </c>
    </row>
    <row r="13" spans="1:4" s="5" customFormat="1" ht="12.75">
      <c r="A13" s="2">
        <v>8</v>
      </c>
      <c r="B13" s="22" t="s">
        <v>164</v>
      </c>
      <c r="C13" s="2">
        <v>2020</v>
      </c>
      <c r="D13" s="167">
        <v>2200</v>
      </c>
    </row>
    <row r="14" spans="1:4" s="5" customFormat="1" ht="12.75">
      <c r="A14" s="2">
        <v>9</v>
      </c>
      <c r="B14" s="22" t="s">
        <v>337</v>
      </c>
      <c r="C14" s="2">
        <v>2019</v>
      </c>
      <c r="D14" s="167">
        <v>2700</v>
      </c>
    </row>
    <row r="15" spans="1:4" s="5" customFormat="1" ht="12.75">
      <c r="A15" s="2">
        <v>10</v>
      </c>
      <c r="B15" s="22" t="s">
        <v>338</v>
      </c>
      <c r="C15" s="2">
        <v>2019</v>
      </c>
      <c r="D15" s="167">
        <v>1100</v>
      </c>
    </row>
    <row r="16" spans="1:4" s="5" customFormat="1" ht="12.75">
      <c r="A16" s="2">
        <v>11</v>
      </c>
      <c r="B16" s="22" t="s">
        <v>339</v>
      </c>
      <c r="C16" s="2">
        <v>2019</v>
      </c>
      <c r="D16" s="167">
        <v>1100</v>
      </c>
    </row>
    <row r="17" spans="1:4" s="5" customFormat="1" ht="12.75">
      <c r="A17" s="2">
        <v>12</v>
      </c>
      <c r="B17" s="22" t="s">
        <v>340</v>
      </c>
      <c r="C17" s="2">
        <v>2017</v>
      </c>
      <c r="D17" s="167">
        <v>1000</v>
      </c>
    </row>
    <row r="18" spans="1:4" s="5" customFormat="1" ht="12.75">
      <c r="A18" s="2">
        <v>13</v>
      </c>
      <c r="B18" s="22" t="s">
        <v>341</v>
      </c>
      <c r="C18" s="2">
        <v>2019</v>
      </c>
      <c r="D18" s="167">
        <v>2500</v>
      </c>
    </row>
    <row r="19" spans="1:4" s="5" customFormat="1" ht="12.75">
      <c r="A19" s="2">
        <v>14</v>
      </c>
      <c r="B19" s="22" t="s">
        <v>342</v>
      </c>
      <c r="C19" s="2">
        <v>2018</v>
      </c>
      <c r="D19" s="167">
        <v>2400</v>
      </c>
    </row>
    <row r="20" spans="1:4" s="5" customFormat="1" ht="12.75">
      <c r="A20" s="2">
        <v>15</v>
      </c>
      <c r="B20" s="22" t="s">
        <v>343</v>
      </c>
      <c r="C20" s="2">
        <v>2020</v>
      </c>
      <c r="D20" s="167">
        <v>1200</v>
      </c>
    </row>
    <row r="21" spans="1:4" s="5" customFormat="1" ht="12.75">
      <c r="A21" s="2">
        <v>16</v>
      </c>
      <c r="B21" s="22" t="s">
        <v>344</v>
      </c>
      <c r="C21" s="2">
        <v>2020</v>
      </c>
      <c r="D21" s="167">
        <v>350</v>
      </c>
    </row>
    <row r="22" spans="1:4" s="5" customFormat="1" ht="12.75">
      <c r="A22" s="2">
        <v>17</v>
      </c>
      <c r="B22" s="22" t="s">
        <v>345</v>
      </c>
      <c r="C22" s="2">
        <v>2020</v>
      </c>
      <c r="D22" s="167">
        <v>1700</v>
      </c>
    </row>
    <row r="23" spans="1:4" s="5" customFormat="1" ht="12.75">
      <c r="A23" s="2">
        <v>18</v>
      </c>
      <c r="B23" s="22" t="s">
        <v>346</v>
      </c>
      <c r="C23" s="2">
        <v>2017</v>
      </c>
      <c r="D23" s="167">
        <v>800</v>
      </c>
    </row>
    <row r="24" spans="1:4" s="6" customFormat="1" ht="13.5" customHeight="1">
      <c r="A24" s="253" t="s">
        <v>0</v>
      </c>
      <c r="B24" s="254"/>
      <c r="C24" s="255"/>
      <c r="D24" s="208">
        <f>SUM(D6:D23)</f>
        <v>43250</v>
      </c>
    </row>
    <row r="25" spans="1:4" s="6" customFormat="1" ht="13.5" customHeight="1">
      <c r="A25" s="266" t="s">
        <v>351</v>
      </c>
      <c r="B25" s="266"/>
      <c r="C25" s="266"/>
      <c r="D25" s="266"/>
    </row>
    <row r="26" spans="1:4" s="6" customFormat="1" ht="12.75">
      <c r="A26" s="2">
        <v>1</v>
      </c>
      <c r="B26" s="1" t="s">
        <v>347</v>
      </c>
      <c r="C26" s="2">
        <v>2019</v>
      </c>
      <c r="D26" s="167">
        <v>4000</v>
      </c>
    </row>
    <row r="27" spans="1:4" s="6" customFormat="1" ht="12.75">
      <c r="A27" s="253" t="s">
        <v>0</v>
      </c>
      <c r="B27" s="254"/>
      <c r="C27" s="255"/>
      <c r="D27" s="209">
        <f>SUM(D26)</f>
        <v>4000</v>
      </c>
    </row>
    <row r="28" spans="1:4" s="6" customFormat="1" ht="12.75" customHeight="1">
      <c r="A28" s="256" t="s">
        <v>352</v>
      </c>
      <c r="B28" s="256"/>
      <c r="C28" s="256"/>
      <c r="D28" s="257"/>
    </row>
    <row r="29" spans="1:4" s="6" customFormat="1" ht="13.5" customHeight="1">
      <c r="A29" s="2">
        <v>1</v>
      </c>
      <c r="B29" s="1" t="s">
        <v>168</v>
      </c>
      <c r="C29" s="2">
        <v>2016</v>
      </c>
      <c r="D29" s="167">
        <v>2500</v>
      </c>
    </row>
    <row r="30" spans="1:4" s="6" customFormat="1" ht="13.5" customHeight="1">
      <c r="A30" s="2">
        <v>2</v>
      </c>
      <c r="B30" s="1" t="s">
        <v>169</v>
      </c>
      <c r="C30" s="2">
        <v>2016</v>
      </c>
      <c r="D30" s="167">
        <v>1200</v>
      </c>
    </row>
    <row r="31" spans="1:4" s="6" customFormat="1" ht="13.5" customHeight="1">
      <c r="A31" s="2">
        <v>3</v>
      </c>
      <c r="B31" s="1" t="s">
        <v>170</v>
      </c>
      <c r="C31" s="2">
        <v>2016</v>
      </c>
      <c r="D31" s="167">
        <v>2400</v>
      </c>
    </row>
    <row r="32" spans="1:4" s="6" customFormat="1" ht="12.75">
      <c r="A32" s="2">
        <v>4</v>
      </c>
      <c r="B32" s="1" t="s">
        <v>171</v>
      </c>
      <c r="C32" s="2">
        <v>2016</v>
      </c>
      <c r="D32" s="167">
        <v>3200</v>
      </c>
    </row>
    <row r="33" spans="1:4" s="6" customFormat="1" ht="12.75">
      <c r="A33" s="2">
        <v>5</v>
      </c>
      <c r="B33" s="1" t="s">
        <v>248</v>
      </c>
      <c r="C33" s="2">
        <v>2019</v>
      </c>
      <c r="D33" s="167">
        <v>1700</v>
      </c>
    </row>
    <row r="34" spans="1:4" s="6" customFormat="1" ht="12.75">
      <c r="A34" s="2">
        <v>6</v>
      </c>
      <c r="B34" s="1" t="s">
        <v>348</v>
      </c>
      <c r="C34" s="2">
        <v>2018</v>
      </c>
      <c r="D34" s="167">
        <v>900</v>
      </c>
    </row>
    <row r="35" spans="1:4" s="6" customFormat="1" ht="12.75">
      <c r="A35" s="2">
        <v>7</v>
      </c>
      <c r="B35" s="1" t="s">
        <v>349</v>
      </c>
      <c r="C35" s="2">
        <v>2018</v>
      </c>
      <c r="D35" s="167">
        <v>1700</v>
      </c>
    </row>
    <row r="36" spans="1:4" s="6" customFormat="1" ht="13.5" customHeight="1">
      <c r="A36" s="253" t="s">
        <v>0</v>
      </c>
      <c r="B36" s="254"/>
      <c r="C36" s="255"/>
      <c r="D36" s="210">
        <f>SUM(D29:D35)</f>
        <v>13600</v>
      </c>
    </row>
    <row r="37" spans="1:4" s="6" customFormat="1" ht="13.5" customHeight="1">
      <c r="A37" s="264" t="s">
        <v>297</v>
      </c>
      <c r="B37" s="264"/>
      <c r="C37" s="264"/>
      <c r="D37" s="264"/>
    </row>
    <row r="38" spans="1:4" s="6" customFormat="1" ht="13.5" customHeight="1">
      <c r="A38" s="265" t="s">
        <v>350</v>
      </c>
      <c r="B38" s="265"/>
      <c r="C38" s="265"/>
      <c r="D38" s="265"/>
    </row>
    <row r="39" spans="1:4" s="124" customFormat="1" ht="13.5" customHeight="1">
      <c r="A39" s="51">
        <v>1</v>
      </c>
      <c r="B39" s="123" t="s">
        <v>290</v>
      </c>
      <c r="C39" s="71"/>
      <c r="D39" s="168">
        <v>3000</v>
      </c>
    </row>
    <row r="40" spans="1:4" s="124" customFormat="1" ht="13.5" customHeight="1">
      <c r="A40" s="51">
        <v>2</v>
      </c>
      <c r="B40" s="123" t="s">
        <v>291</v>
      </c>
      <c r="C40" s="71"/>
      <c r="D40" s="168">
        <v>3000</v>
      </c>
    </row>
    <row r="41" spans="1:4" s="6" customFormat="1" ht="13.5" customHeight="1">
      <c r="A41" s="253" t="s">
        <v>0</v>
      </c>
      <c r="B41" s="254"/>
      <c r="C41" s="255"/>
      <c r="D41" s="211">
        <f>SUM(D39:D40)</f>
        <v>6000</v>
      </c>
    </row>
    <row r="42" spans="1:4" s="6" customFormat="1" ht="13.5" customHeight="1">
      <c r="A42" s="266" t="s">
        <v>351</v>
      </c>
      <c r="B42" s="266"/>
      <c r="C42" s="266"/>
      <c r="D42" s="266"/>
    </row>
    <row r="43" spans="1:4" s="124" customFormat="1" ht="13.5" customHeight="1">
      <c r="A43" s="51">
        <v>1</v>
      </c>
      <c r="B43" s="123" t="s">
        <v>292</v>
      </c>
      <c r="C43" s="71"/>
      <c r="D43" s="168">
        <v>3000</v>
      </c>
    </row>
    <row r="44" spans="1:4" s="124" customFormat="1" ht="13.5" customHeight="1">
      <c r="A44" s="51">
        <v>2</v>
      </c>
      <c r="B44" s="123" t="s">
        <v>293</v>
      </c>
      <c r="C44" s="71"/>
      <c r="D44" s="168">
        <v>4789</v>
      </c>
    </row>
    <row r="45" spans="1:4" s="6" customFormat="1" ht="13.5" customHeight="1">
      <c r="A45" s="253" t="s">
        <v>0</v>
      </c>
      <c r="B45" s="254"/>
      <c r="C45" s="255"/>
      <c r="D45" s="212">
        <f>SUM(D43:D44)</f>
        <v>7789</v>
      </c>
    </row>
    <row r="46" spans="1:4" s="6" customFormat="1" ht="13.5" customHeight="1">
      <c r="A46" s="264" t="s">
        <v>298</v>
      </c>
      <c r="B46" s="264"/>
      <c r="C46" s="264"/>
      <c r="D46" s="264"/>
    </row>
    <row r="47" spans="1:4" s="6" customFormat="1" ht="13.5" customHeight="1">
      <c r="A47" s="265" t="s">
        <v>350</v>
      </c>
      <c r="B47" s="265"/>
      <c r="C47" s="265"/>
      <c r="D47" s="265"/>
    </row>
    <row r="48" spans="1:4" s="124" customFormat="1" ht="13.5" customHeight="1">
      <c r="A48" s="51">
        <v>1</v>
      </c>
      <c r="B48" s="123" t="s">
        <v>290</v>
      </c>
      <c r="C48" s="71"/>
      <c r="D48" s="168">
        <v>3000</v>
      </c>
    </row>
    <row r="49" spans="1:4" s="6" customFormat="1" ht="13.5" customHeight="1">
      <c r="A49" s="253" t="s">
        <v>0</v>
      </c>
      <c r="B49" s="254"/>
      <c r="C49" s="255"/>
      <c r="D49" s="211">
        <f>SUM(D48:D48)</f>
        <v>3000</v>
      </c>
    </row>
    <row r="50" spans="1:4" s="6" customFormat="1" ht="13.5" customHeight="1">
      <c r="A50" s="266" t="s">
        <v>351</v>
      </c>
      <c r="B50" s="266"/>
      <c r="C50" s="266"/>
      <c r="D50" s="266"/>
    </row>
    <row r="51" spans="1:4" s="124" customFormat="1" ht="13.5" customHeight="1">
      <c r="A51" s="51">
        <v>1</v>
      </c>
      <c r="B51" s="123" t="s">
        <v>293</v>
      </c>
      <c r="C51" s="71"/>
      <c r="D51" s="168">
        <v>4789</v>
      </c>
    </row>
    <row r="52" spans="1:4" s="6" customFormat="1" ht="13.5" customHeight="1">
      <c r="A52" s="253" t="s">
        <v>0</v>
      </c>
      <c r="B52" s="254"/>
      <c r="C52" s="255"/>
      <c r="D52" s="212">
        <f>SUM(D51:D51)</f>
        <v>4789</v>
      </c>
    </row>
    <row r="53" spans="1:4" s="6" customFormat="1" ht="13.5" customHeight="1">
      <c r="A53" s="268" t="s">
        <v>134</v>
      </c>
      <c r="B53" s="269"/>
      <c r="C53" s="269"/>
      <c r="D53" s="270"/>
    </row>
    <row r="54" spans="1:4" s="6" customFormat="1" ht="13.5" customHeight="1">
      <c r="A54" s="265" t="s">
        <v>350</v>
      </c>
      <c r="B54" s="265"/>
      <c r="C54" s="265"/>
      <c r="D54" s="265"/>
    </row>
    <row r="55" spans="1:4" s="124" customFormat="1" ht="13.5" customHeight="1">
      <c r="A55" s="51">
        <v>1</v>
      </c>
      <c r="B55" s="131" t="s">
        <v>147</v>
      </c>
      <c r="C55" s="132">
        <v>2015</v>
      </c>
      <c r="D55" s="169">
        <v>1899</v>
      </c>
    </row>
    <row r="56" spans="1:4" s="124" customFormat="1" ht="13.5" customHeight="1">
      <c r="A56" s="51">
        <v>2</v>
      </c>
      <c r="B56" s="131" t="s">
        <v>148</v>
      </c>
      <c r="C56" s="133">
        <v>2015</v>
      </c>
      <c r="D56" s="169">
        <v>6000</v>
      </c>
    </row>
    <row r="57" spans="1:4" s="124" customFormat="1" ht="13.5" customHeight="1">
      <c r="A57" s="51">
        <v>3</v>
      </c>
      <c r="B57" s="131" t="s">
        <v>148</v>
      </c>
      <c r="C57" s="133">
        <v>2015</v>
      </c>
      <c r="D57" s="169">
        <v>6000</v>
      </c>
    </row>
    <row r="58" spans="1:4" s="6" customFormat="1" ht="13.5" customHeight="1">
      <c r="A58" s="51">
        <v>4</v>
      </c>
      <c r="B58" s="72" t="s">
        <v>149</v>
      </c>
      <c r="C58" s="73">
        <v>2015</v>
      </c>
      <c r="D58" s="170">
        <v>1900</v>
      </c>
    </row>
    <row r="59" spans="1:4" s="6" customFormat="1" ht="13.5" customHeight="1">
      <c r="A59" s="51">
        <v>5</v>
      </c>
      <c r="B59" s="72" t="s">
        <v>150</v>
      </c>
      <c r="C59" s="73">
        <v>2015</v>
      </c>
      <c r="D59" s="170">
        <v>543</v>
      </c>
    </row>
    <row r="60" spans="1:4" s="6" customFormat="1" ht="13.5" customHeight="1">
      <c r="A60" s="51">
        <v>6</v>
      </c>
      <c r="B60" s="72" t="s">
        <v>151</v>
      </c>
      <c r="C60" s="73">
        <v>2015</v>
      </c>
      <c r="D60" s="170">
        <v>1950</v>
      </c>
    </row>
    <row r="61" spans="1:4" s="6" customFormat="1" ht="13.5" customHeight="1">
      <c r="A61" s="51">
        <v>7</v>
      </c>
      <c r="B61" s="72" t="s">
        <v>149</v>
      </c>
      <c r="C61" s="73">
        <v>2015</v>
      </c>
      <c r="D61" s="170">
        <v>1950</v>
      </c>
    </row>
    <row r="62" spans="1:4" s="6" customFormat="1" ht="13.5" customHeight="1">
      <c r="A62" s="51">
        <v>8</v>
      </c>
      <c r="B62" s="75" t="s">
        <v>152</v>
      </c>
      <c r="C62" s="83">
        <v>2015</v>
      </c>
      <c r="D62" s="171">
        <v>490</v>
      </c>
    </row>
    <row r="63" spans="1:4" s="6" customFormat="1" ht="13.5" customHeight="1">
      <c r="A63" s="51">
        <v>9</v>
      </c>
      <c r="B63" s="84" t="s">
        <v>153</v>
      </c>
      <c r="C63" s="2">
        <v>2016</v>
      </c>
      <c r="D63" s="172">
        <v>782</v>
      </c>
    </row>
    <row r="64" spans="1:4" s="6" customFormat="1" ht="13.5" customHeight="1">
      <c r="A64" s="51">
        <v>10</v>
      </c>
      <c r="B64" s="84" t="s">
        <v>250</v>
      </c>
      <c r="C64" s="2">
        <v>2015</v>
      </c>
      <c r="D64" s="172">
        <v>1968</v>
      </c>
    </row>
    <row r="65" spans="1:5" s="6" customFormat="1" ht="13.5" customHeight="1">
      <c r="A65" s="51">
        <v>11</v>
      </c>
      <c r="B65" s="84" t="s">
        <v>249</v>
      </c>
      <c r="C65" s="2">
        <v>2019</v>
      </c>
      <c r="D65" s="172">
        <v>3382.5</v>
      </c>
      <c r="E65" s="271"/>
    </row>
    <row r="66" spans="1:5" s="6" customFormat="1" ht="13.5" customHeight="1">
      <c r="A66" s="51">
        <v>12</v>
      </c>
      <c r="B66" s="84" t="s">
        <v>251</v>
      </c>
      <c r="C66" s="2">
        <v>2019</v>
      </c>
      <c r="D66" s="172">
        <v>1200</v>
      </c>
      <c r="E66" s="271"/>
    </row>
    <row r="67" spans="1:5" s="6" customFormat="1" ht="13.5" customHeight="1">
      <c r="A67" s="51">
        <v>13</v>
      </c>
      <c r="B67" s="84" t="s">
        <v>366</v>
      </c>
      <c r="C67" s="2">
        <v>2019</v>
      </c>
      <c r="D67" s="172">
        <v>3136.5</v>
      </c>
      <c r="E67" s="119"/>
    </row>
    <row r="68" spans="1:5" s="6" customFormat="1" ht="13.5" customHeight="1">
      <c r="A68" s="51">
        <v>14</v>
      </c>
      <c r="B68" s="84" t="s">
        <v>367</v>
      </c>
      <c r="C68" s="2">
        <v>2019</v>
      </c>
      <c r="D68" s="172">
        <v>1980</v>
      </c>
      <c r="E68" s="119"/>
    </row>
    <row r="69" spans="1:5" s="6" customFormat="1" ht="13.5" customHeight="1">
      <c r="A69" s="51">
        <v>15</v>
      </c>
      <c r="B69" s="84" t="s">
        <v>367</v>
      </c>
      <c r="C69" s="2">
        <v>2019</v>
      </c>
      <c r="D69" s="172">
        <v>1980</v>
      </c>
      <c r="E69" s="119"/>
    </row>
    <row r="70" spans="1:5" s="6" customFormat="1" ht="13.5" customHeight="1">
      <c r="A70" s="51">
        <v>16</v>
      </c>
      <c r="B70" s="84" t="s">
        <v>367</v>
      </c>
      <c r="C70" s="2">
        <v>2019</v>
      </c>
      <c r="D70" s="172">
        <v>1980</v>
      </c>
      <c r="E70" s="119"/>
    </row>
    <row r="71" spans="1:5" s="6" customFormat="1" ht="13.5" customHeight="1">
      <c r="A71" s="51">
        <v>17</v>
      </c>
      <c r="B71" s="84" t="s">
        <v>368</v>
      </c>
      <c r="C71" s="2">
        <v>2019</v>
      </c>
      <c r="D71" s="172">
        <v>1240</v>
      </c>
      <c r="E71" s="119"/>
    </row>
    <row r="72" spans="1:5" s="6" customFormat="1" ht="13.5" customHeight="1">
      <c r="A72" s="51">
        <v>18</v>
      </c>
      <c r="B72" s="84" t="s">
        <v>369</v>
      </c>
      <c r="C72" s="2">
        <v>2019</v>
      </c>
      <c r="D72" s="172">
        <v>1000</v>
      </c>
      <c r="E72" s="119"/>
    </row>
    <row r="73" spans="1:4" s="5" customFormat="1" ht="12.75" customHeight="1">
      <c r="A73" s="253" t="s">
        <v>0</v>
      </c>
      <c r="B73" s="254"/>
      <c r="C73" s="255"/>
      <c r="D73" s="210">
        <f>SUM(D55:D72)</f>
        <v>39381</v>
      </c>
    </row>
    <row r="74" spans="1:4" s="5" customFormat="1" ht="12.75" customHeight="1">
      <c r="A74" s="272" t="s">
        <v>351</v>
      </c>
      <c r="B74" s="273"/>
      <c r="C74" s="273"/>
      <c r="D74" s="274"/>
    </row>
    <row r="75" spans="1:4" s="5" customFormat="1" ht="12.75">
      <c r="A75" s="2">
        <v>1</v>
      </c>
      <c r="B75" s="76" t="s">
        <v>252</v>
      </c>
      <c r="C75" s="77">
        <v>2015</v>
      </c>
      <c r="D75" s="173">
        <v>980</v>
      </c>
    </row>
    <row r="76" spans="1:4" s="5" customFormat="1" ht="12.75">
      <c r="A76" s="2">
        <v>2</v>
      </c>
      <c r="B76" s="76" t="s">
        <v>154</v>
      </c>
      <c r="C76" s="77">
        <v>2015</v>
      </c>
      <c r="D76" s="173">
        <v>980</v>
      </c>
    </row>
    <row r="77" spans="1:4" s="5" customFormat="1" ht="12.75">
      <c r="A77" s="2">
        <v>3</v>
      </c>
      <c r="B77" s="76" t="s">
        <v>155</v>
      </c>
      <c r="C77" s="77">
        <v>2015</v>
      </c>
      <c r="D77" s="173">
        <v>980</v>
      </c>
    </row>
    <row r="78" spans="1:4" s="5" customFormat="1" ht="12.75">
      <c r="A78" s="2">
        <v>4</v>
      </c>
      <c r="B78" s="76" t="s">
        <v>156</v>
      </c>
      <c r="C78" s="77">
        <v>2015</v>
      </c>
      <c r="D78" s="173">
        <v>1860</v>
      </c>
    </row>
    <row r="79" spans="1:4" s="5" customFormat="1" ht="12.75">
      <c r="A79" s="2">
        <v>5</v>
      </c>
      <c r="B79" s="76" t="s">
        <v>157</v>
      </c>
      <c r="C79" s="77">
        <v>2015</v>
      </c>
      <c r="D79" s="173">
        <v>1020</v>
      </c>
    </row>
    <row r="80" spans="1:4" s="5" customFormat="1" ht="12.75">
      <c r="A80" s="2">
        <v>6</v>
      </c>
      <c r="B80" s="76" t="s">
        <v>158</v>
      </c>
      <c r="C80" s="77">
        <v>2015</v>
      </c>
      <c r="D80" s="173">
        <v>950</v>
      </c>
    </row>
    <row r="81" spans="1:4" s="5" customFormat="1" ht="12.75">
      <c r="A81" s="2">
        <v>7</v>
      </c>
      <c r="B81" s="76" t="s">
        <v>159</v>
      </c>
      <c r="C81" s="77">
        <v>2015</v>
      </c>
      <c r="D81" s="173">
        <v>1180</v>
      </c>
    </row>
    <row r="82" spans="1:4" s="5" customFormat="1" ht="12.75">
      <c r="A82" s="2">
        <v>8</v>
      </c>
      <c r="B82" s="85" t="s">
        <v>160</v>
      </c>
      <c r="C82" s="86">
        <v>2016</v>
      </c>
      <c r="D82" s="174">
        <v>690</v>
      </c>
    </row>
    <row r="83" spans="1:4" s="5" customFormat="1" ht="12.75">
      <c r="A83" s="2">
        <v>9</v>
      </c>
      <c r="B83" s="7" t="s">
        <v>161</v>
      </c>
      <c r="C83" s="10">
        <v>2016</v>
      </c>
      <c r="D83" s="175">
        <v>1400</v>
      </c>
    </row>
    <row r="84" spans="1:4" s="5" customFormat="1" ht="12.75">
      <c r="A84" s="2">
        <v>10</v>
      </c>
      <c r="B84" s="7" t="s">
        <v>370</v>
      </c>
      <c r="C84" s="10">
        <v>2017</v>
      </c>
      <c r="D84" s="175">
        <v>1500</v>
      </c>
    </row>
    <row r="85" spans="1:4" s="5" customFormat="1" ht="12.75">
      <c r="A85" s="2">
        <v>11</v>
      </c>
      <c r="B85" s="7" t="s">
        <v>371</v>
      </c>
      <c r="C85" s="10">
        <v>2018</v>
      </c>
      <c r="D85" s="175">
        <v>2000</v>
      </c>
    </row>
    <row r="86" spans="1:4" s="5" customFormat="1" ht="12.75">
      <c r="A86" s="2">
        <v>12</v>
      </c>
      <c r="B86" s="7" t="s">
        <v>372</v>
      </c>
      <c r="C86" s="10">
        <v>2018</v>
      </c>
      <c r="D86" s="175">
        <v>2000</v>
      </c>
    </row>
    <row r="87" spans="1:4" s="5" customFormat="1" ht="12.75">
      <c r="A87" s="2">
        <v>13</v>
      </c>
      <c r="B87" s="7" t="s">
        <v>373</v>
      </c>
      <c r="C87" s="10">
        <v>2019</v>
      </c>
      <c r="D87" s="175">
        <v>69998</v>
      </c>
    </row>
    <row r="88" spans="1:4" s="5" customFormat="1" ht="12.75">
      <c r="A88" s="2">
        <v>14</v>
      </c>
      <c r="B88" s="7" t="s">
        <v>374</v>
      </c>
      <c r="C88" s="10">
        <v>2020</v>
      </c>
      <c r="D88" s="175">
        <v>38376</v>
      </c>
    </row>
    <row r="89" spans="1:4" s="5" customFormat="1" ht="12.75" customHeight="1">
      <c r="A89" s="253" t="s">
        <v>0</v>
      </c>
      <c r="B89" s="254"/>
      <c r="C89" s="255"/>
      <c r="D89" s="210">
        <f>SUM(D75:D88)</f>
        <v>123914</v>
      </c>
    </row>
    <row r="90" spans="1:4" s="5" customFormat="1" ht="12.75" customHeight="1">
      <c r="A90" s="256" t="s">
        <v>352</v>
      </c>
      <c r="B90" s="256"/>
      <c r="C90" s="256"/>
      <c r="D90" s="257"/>
    </row>
    <row r="91" spans="1:4" s="5" customFormat="1" ht="12.75" customHeight="1">
      <c r="A91" s="2">
        <v>1</v>
      </c>
      <c r="B91" s="1" t="s">
        <v>375</v>
      </c>
      <c r="C91" s="2">
        <v>2018</v>
      </c>
      <c r="D91" s="167">
        <v>996</v>
      </c>
    </row>
    <row r="92" spans="1:4" s="5" customFormat="1" ht="12.75" customHeight="1">
      <c r="A92" s="2">
        <v>2</v>
      </c>
      <c r="B92" s="1" t="s">
        <v>376</v>
      </c>
      <c r="C92" s="2">
        <v>2018</v>
      </c>
      <c r="D92" s="167">
        <v>498</v>
      </c>
    </row>
    <row r="93" spans="1:4" s="5" customFormat="1" ht="12.75" customHeight="1">
      <c r="A93" s="2">
        <v>3</v>
      </c>
      <c r="B93" s="1" t="s">
        <v>377</v>
      </c>
      <c r="C93" s="2">
        <v>2018</v>
      </c>
      <c r="D93" s="167">
        <v>250</v>
      </c>
    </row>
    <row r="94" spans="1:4" s="5" customFormat="1" ht="12.75" customHeight="1">
      <c r="A94" s="2">
        <v>4</v>
      </c>
      <c r="B94" s="1" t="s">
        <v>378</v>
      </c>
      <c r="C94" s="2">
        <v>2018</v>
      </c>
      <c r="D94" s="167">
        <v>455</v>
      </c>
    </row>
    <row r="95" spans="1:4" s="5" customFormat="1" ht="12.75" customHeight="1">
      <c r="A95" s="2">
        <v>5</v>
      </c>
      <c r="B95" s="1" t="s">
        <v>379</v>
      </c>
      <c r="C95" s="2">
        <v>2019</v>
      </c>
      <c r="D95" s="167">
        <v>498</v>
      </c>
    </row>
    <row r="96" spans="1:4" s="5" customFormat="1" ht="12" customHeight="1">
      <c r="A96" s="253" t="s">
        <v>0</v>
      </c>
      <c r="B96" s="254"/>
      <c r="C96" s="255"/>
      <c r="D96" s="210">
        <f>SUM(D91:D95)</f>
        <v>2697</v>
      </c>
    </row>
    <row r="97" spans="1:4" s="6" customFormat="1" ht="16.5" customHeight="1">
      <c r="A97" s="264" t="s">
        <v>46</v>
      </c>
      <c r="B97" s="264"/>
      <c r="C97" s="264"/>
      <c r="D97" s="264"/>
    </row>
    <row r="98" spans="1:4" s="5" customFormat="1" ht="12.75" customHeight="1">
      <c r="A98" s="265" t="s">
        <v>397</v>
      </c>
      <c r="B98" s="265"/>
      <c r="C98" s="265"/>
      <c r="D98" s="265"/>
    </row>
    <row r="99" spans="1:4" s="5" customFormat="1" ht="12.75" customHeight="1">
      <c r="A99" s="2">
        <v>1</v>
      </c>
      <c r="B99" s="76" t="s">
        <v>198</v>
      </c>
      <c r="C99" s="77" t="s">
        <v>199</v>
      </c>
      <c r="D99" s="173">
        <v>600</v>
      </c>
    </row>
    <row r="100" spans="1:4" s="5" customFormat="1" ht="12.75" customHeight="1">
      <c r="A100" s="2">
        <v>2</v>
      </c>
      <c r="B100" s="76" t="s">
        <v>200</v>
      </c>
      <c r="C100" s="77" t="s">
        <v>199</v>
      </c>
      <c r="D100" s="173">
        <v>7000</v>
      </c>
    </row>
    <row r="101" spans="1:4" s="5" customFormat="1" ht="12.75" customHeight="1">
      <c r="A101" s="2">
        <v>3</v>
      </c>
      <c r="B101" s="76" t="s">
        <v>201</v>
      </c>
      <c r="C101" s="77" t="s">
        <v>199</v>
      </c>
      <c r="D101" s="173">
        <v>2750</v>
      </c>
    </row>
    <row r="102" spans="1:4" s="5" customFormat="1" ht="12.75" customHeight="1">
      <c r="A102" s="2">
        <v>4</v>
      </c>
      <c r="B102" s="76" t="s">
        <v>202</v>
      </c>
      <c r="C102" s="77" t="s">
        <v>199</v>
      </c>
      <c r="D102" s="173">
        <v>699</v>
      </c>
    </row>
    <row r="103" spans="1:4" s="5" customFormat="1" ht="12.75" customHeight="1">
      <c r="A103" s="2">
        <v>5</v>
      </c>
      <c r="B103" s="76" t="s">
        <v>203</v>
      </c>
      <c r="C103" s="77" t="s">
        <v>199</v>
      </c>
      <c r="D103" s="173">
        <v>3000</v>
      </c>
    </row>
    <row r="104" spans="1:4" s="5" customFormat="1" ht="12.75" customHeight="1">
      <c r="A104" s="2">
        <v>6</v>
      </c>
      <c r="B104" s="76" t="s">
        <v>198</v>
      </c>
      <c r="C104" s="77" t="s">
        <v>204</v>
      </c>
      <c r="D104" s="173">
        <v>340</v>
      </c>
    </row>
    <row r="105" spans="1:4" s="5" customFormat="1" ht="12.75" customHeight="1">
      <c r="A105" s="2">
        <v>7</v>
      </c>
      <c r="B105" s="76" t="s">
        <v>205</v>
      </c>
      <c r="C105" s="77">
        <v>2016</v>
      </c>
      <c r="D105" s="173">
        <v>800</v>
      </c>
    </row>
    <row r="106" spans="1:4" s="5" customFormat="1" ht="12.75" customHeight="1">
      <c r="A106" s="2">
        <v>8</v>
      </c>
      <c r="B106" s="76" t="s">
        <v>205</v>
      </c>
      <c r="C106" s="77">
        <v>2016</v>
      </c>
      <c r="D106" s="173">
        <v>800</v>
      </c>
    </row>
    <row r="107" spans="1:4" s="5" customFormat="1" ht="12.75" customHeight="1">
      <c r="A107" s="2">
        <v>9</v>
      </c>
      <c r="B107" s="76" t="s">
        <v>205</v>
      </c>
      <c r="C107" s="77">
        <v>2016</v>
      </c>
      <c r="D107" s="173">
        <v>800</v>
      </c>
    </row>
    <row r="108" spans="1:4" s="5" customFormat="1" ht="12.75" customHeight="1">
      <c r="A108" s="2">
        <v>10</v>
      </c>
      <c r="B108" s="76" t="s">
        <v>206</v>
      </c>
      <c r="C108" s="77">
        <v>2016</v>
      </c>
      <c r="D108" s="173">
        <v>1400.97</v>
      </c>
    </row>
    <row r="109" spans="1:4" s="5" customFormat="1" ht="12.75" customHeight="1">
      <c r="A109" s="2">
        <v>11</v>
      </c>
      <c r="B109" s="76" t="s">
        <v>207</v>
      </c>
      <c r="C109" s="77">
        <v>2016</v>
      </c>
      <c r="D109" s="173">
        <f>185+190</f>
        <v>375</v>
      </c>
    </row>
    <row r="110" spans="1:4" s="5" customFormat="1" ht="12.75" customHeight="1">
      <c r="A110" s="2">
        <v>12</v>
      </c>
      <c r="B110" s="76" t="s">
        <v>208</v>
      </c>
      <c r="C110" s="77">
        <v>2016</v>
      </c>
      <c r="D110" s="173">
        <v>1990</v>
      </c>
    </row>
    <row r="111" spans="1:4" s="5" customFormat="1" ht="12.75" customHeight="1">
      <c r="A111" s="2">
        <v>13</v>
      </c>
      <c r="B111" s="76" t="s">
        <v>197</v>
      </c>
      <c r="C111" s="77" t="s">
        <v>204</v>
      </c>
      <c r="D111" s="173">
        <v>2500</v>
      </c>
    </row>
    <row r="112" spans="1:4" s="5" customFormat="1" ht="12.75" customHeight="1">
      <c r="A112" s="2">
        <v>14</v>
      </c>
      <c r="B112" s="76" t="s">
        <v>209</v>
      </c>
      <c r="C112" s="77" t="s">
        <v>204</v>
      </c>
      <c r="D112" s="173">
        <v>1990</v>
      </c>
    </row>
    <row r="113" spans="1:4" s="5" customFormat="1" ht="12.75" customHeight="1">
      <c r="A113" s="2">
        <v>15</v>
      </c>
      <c r="B113" s="76" t="s">
        <v>210</v>
      </c>
      <c r="C113" s="77" t="s">
        <v>204</v>
      </c>
      <c r="D113" s="173">
        <v>1200</v>
      </c>
    </row>
    <row r="114" spans="1:4" s="5" customFormat="1" ht="12.75" customHeight="1">
      <c r="A114" s="2">
        <v>16</v>
      </c>
      <c r="B114" s="76" t="s">
        <v>211</v>
      </c>
      <c r="C114" s="77" t="s">
        <v>212</v>
      </c>
      <c r="D114" s="173">
        <v>1000</v>
      </c>
    </row>
    <row r="115" spans="1:4" s="5" customFormat="1" ht="12.75" customHeight="1">
      <c r="A115" s="2">
        <v>17</v>
      </c>
      <c r="B115" s="76" t="s">
        <v>213</v>
      </c>
      <c r="C115" s="77" t="s">
        <v>212</v>
      </c>
      <c r="D115" s="173">
        <v>599</v>
      </c>
    </row>
    <row r="116" spans="1:4" s="5" customFormat="1" ht="12.75" customHeight="1">
      <c r="A116" s="2">
        <v>18</v>
      </c>
      <c r="B116" s="76" t="s">
        <v>214</v>
      </c>
      <c r="C116" s="77" t="s">
        <v>212</v>
      </c>
      <c r="D116" s="173">
        <v>699</v>
      </c>
    </row>
    <row r="117" spans="1:4" s="5" customFormat="1" ht="12.75" customHeight="1">
      <c r="A117" s="2">
        <v>19</v>
      </c>
      <c r="B117" s="76" t="s">
        <v>215</v>
      </c>
      <c r="C117" s="77" t="s">
        <v>212</v>
      </c>
      <c r="D117" s="173">
        <v>420</v>
      </c>
    </row>
    <row r="118" spans="1:4" s="5" customFormat="1" ht="12.75" customHeight="1">
      <c r="A118" s="2">
        <v>20</v>
      </c>
      <c r="B118" s="76" t="s">
        <v>216</v>
      </c>
      <c r="C118" s="77" t="s">
        <v>212</v>
      </c>
      <c r="D118" s="173">
        <v>680</v>
      </c>
    </row>
    <row r="119" spans="1:4" s="5" customFormat="1" ht="12.75" customHeight="1">
      <c r="A119" s="2">
        <v>21</v>
      </c>
      <c r="B119" s="76" t="s">
        <v>216</v>
      </c>
      <c r="C119" s="77" t="s">
        <v>212</v>
      </c>
      <c r="D119" s="173">
        <v>680</v>
      </c>
    </row>
    <row r="120" spans="1:4" s="5" customFormat="1" ht="12.75" customHeight="1">
      <c r="A120" s="2">
        <v>22</v>
      </c>
      <c r="B120" s="76" t="s">
        <v>217</v>
      </c>
      <c r="C120" s="77" t="s">
        <v>212</v>
      </c>
      <c r="D120" s="173">
        <v>980</v>
      </c>
    </row>
    <row r="121" spans="1:4" s="5" customFormat="1" ht="12.75" customHeight="1">
      <c r="A121" s="2">
        <v>23</v>
      </c>
      <c r="B121" s="85" t="s">
        <v>205</v>
      </c>
      <c r="C121" s="86" t="s">
        <v>212</v>
      </c>
      <c r="D121" s="174">
        <v>400</v>
      </c>
    </row>
    <row r="122" spans="1:4" s="5" customFormat="1" ht="12.75" customHeight="1">
      <c r="A122" s="2">
        <v>24</v>
      </c>
      <c r="B122" s="7" t="s">
        <v>253</v>
      </c>
      <c r="C122" s="10">
        <v>2019</v>
      </c>
      <c r="D122" s="175">
        <v>1300</v>
      </c>
    </row>
    <row r="123" spans="1:4" s="5" customFormat="1" ht="12.75" customHeight="1">
      <c r="A123" s="2">
        <v>25</v>
      </c>
      <c r="B123" s="7" t="s">
        <v>254</v>
      </c>
      <c r="C123" s="10">
        <v>2019</v>
      </c>
      <c r="D123" s="175">
        <v>1500</v>
      </c>
    </row>
    <row r="124" spans="1:4" s="5" customFormat="1" ht="12.75" customHeight="1">
      <c r="A124" s="2">
        <v>26</v>
      </c>
      <c r="B124" s="7" t="s">
        <v>255</v>
      </c>
      <c r="C124" s="10">
        <v>2019</v>
      </c>
      <c r="D124" s="175">
        <v>1980</v>
      </c>
    </row>
    <row r="125" spans="1:4" s="5" customFormat="1" ht="12.75" customHeight="1">
      <c r="A125" s="2">
        <v>27</v>
      </c>
      <c r="B125" s="7" t="s">
        <v>152</v>
      </c>
      <c r="C125" s="10">
        <v>2019</v>
      </c>
      <c r="D125" s="175">
        <v>250</v>
      </c>
    </row>
    <row r="126" spans="1:4" s="5" customFormat="1" ht="12.75" customHeight="1">
      <c r="A126" s="2">
        <v>28</v>
      </c>
      <c r="B126" s="7" t="s">
        <v>255</v>
      </c>
      <c r="C126" s="10">
        <v>2019</v>
      </c>
      <c r="D126" s="175">
        <v>1980</v>
      </c>
    </row>
    <row r="127" spans="1:4" s="5" customFormat="1" ht="12.75" customHeight="1">
      <c r="A127" s="2">
        <v>29</v>
      </c>
      <c r="B127" s="7" t="s">
        <v>256</v>
      </c>
      <c r="C127" s="10">
        <v>2019</v>
      </c>
      <c r="D127" s="175">
        <v>6657.77</v>
      </c>
    </row>
    <row r="128" spans="1:4" s="5" customFormat="1" ht="12.75" customHeight="1">
      <c r="A128" s="2">
        <v>30</v>
      </c>
      <c r="B128" s="7" t="s">
        <v>257</v>
      </c>
      <c r="C128" s="10">
        <v>2019</v>
      </c>
      <c r="D128" s="175">
        <v>307.5</v>
      </c>
    </row>
    <row r="129" spans="1:4" s="5" customFormat="1" ht="12.75" customHeight="1">
      <c r="A129" s="2">
        <v>31</v>
      </c>
      <c r="B129" s="7" t="s">
        <v>258</v>
      </c>
      <c r="C129" s="10">
        <v>2019</v>
      </c>
      <c r="D129" s="175">
        <v>3924.93</v>
      </c>
    </row>
    <row r="130" spans="1:4" s="5" customFormat="1" ht="12.75" customHeight="1">
      <c r="A130" s="2">
        <v>32</v>
      </c>
      <c r="B130" s="7" t="s">
        <v>398</v>
      </c>
      <c r="C130" s="10">
        <v>2019</v>
      </c>
      <c r="D130" s="258">
        <v>17500</v>
      </c>
    </row>
    <row r="131" spans="1:4" s="5" customFormat="1" ht="12.75" customHeight="1">
      <c r="A131" s="2">
        <v>33</v>
      </c>
      <c r="B131" s="7" t="s">
        <v>399</v>
      </c>
      <c r="C131" s="10">
        <v>2019</v>
      </c>
      <c r="D131" s="259"/>
    </row>
    <row r="132" spans="1:4" s="5" customFormat="1" ht="12.75" customHeight="1">
      <c r="A132" s="2">
        <v>34</v>
      </c>
      <c r="B132" s="7" t="s">
        <v>400</v>
      </c>
      <c r="C132" s="10">
        <v>2019</v>
      </c>
      <c r="D132" s="260"/>
    </row>
    <row r="133" spans="1:4" s="5" customFormat="1" ht="12.75" customHeight="1">
      <c r="A133" s="2">
        <v>35</v>
      </c>
      <c r="B133" s="7" t="s">
        <v>401</v>
      </c>
      <c r="C133" s="10">
        <v>2020</v>
      </c>
      <c r="D133" s="175">
        <v>450</v>
      </c>
    </row>
    <row r="134" spans="1:4" s="5" customFormat="1" ht="12.75" customHeight="1">
      <c r="A134" s="2">
        <v>36</v>
      </c>
      <c r="B134" s="7" t="s">
        <v>402</v>
      </c>
      <c r="C134" s="10">
        <v>2020</v>
      </c>
      <c r="D134" s="175">
        <v>950</v>
      </c>
    </row>
    <row r="135" spans="1:4" s="5" customFormat="1" ht="12.75" customHeight="1">
      <c r="A135" s="2">
        <v>37</v>
      </c>
      <c r="B135" s="7" t="s">
        <v>403</v>
      </c>
      <c r="C135" s="10">
        <v>2020</v>
      </c>
      <c r="D135" s="175">
        <v>1300</v>
      </c>
    </row>
    <row r="136" spans="1:4" s="5" customFormat="1" ht="12.75" customHeight="1">
      <c r="A136" s="2">
        <v>38</v>
      </c>
      <c r="B136" s="7" t="s">
        <v>404</v>
      </c>
      <c r="C136" s="10">
        <v>2020</v>
      </c>
      <c r="D136" s="175">
        <v>5902.77</v>
      </c>
    </row>
    <row r="137" spans="1:4" s="5" customFormat="1" ht="12.75" customHeight="1">
      <c r="A137" s="253" t="s">
        <v>0</v>
      </c>
      <c r="B137" s="254"/>
      <c r="C137" s="255"/>
      <c r="D137" s="210">
        <f>SUM(D99:D136)</f>
        <v>75705.94000000002</v>
      </c>
    </row>
    <row r="138" spans="1:4" s="6" customFormat="1" ht="13.5" customHeight="1">
      <c r="A138" s="266" t="s">
        <v>351</v>
      </c>
      <c r="B138" s="266"/>
      <c r="C138" s="266"/>
      <c r="D138" s="266"/>
    </row>
    <row r="139" spans="1:4" s="6" customFormat="1" ht="13.5" customHeight="1">
      <c r="A139" s="2">
        <v>1</v>
      </c>
      <c r="B139" s="76" t="s">
        <v>157</v>
      </c>
      <c r="C139" s="77" t="s">
        <v>199</v>
      </c>
      <c r="D139" s="173">
        <v>1730</v>
      </c>
    </row>
    <row r="140" spans="1:4" s="6" customFormat="1" ht="13.5" customHeight="1">
      <c r="A140" s="2">
        <v>2</v>
      </c>
      <c r="B140" s="76" t="s">
        <v>218</v>
      </c>
      <c r="C140" s="77">
        <v>2015</v>
      </c>
      <c r="D140" s="173">
        <v>478.99</v>
      </c>
    </row>
    <row r="141" spans="1:4" s="6" customFormat="1" ht="13.5" customHeight="1">
      <c r="A141" s="2">
        <v>3</v>
      </c>
      <c r="B141" s="76" t="s">
        <v>219</v>
      </c>
      <c r="C141" s="77">
        <v>2016</v>
      </c>
      <c r="D141" s="173">
        <v>1290</v>
      </c>
    </row>
    <row r="142" spans="1:4" s="6" customFormat="1" ht="13.5" customHeight="1">
      <c r="A142" s="250" t="s">
        <v>0</v>
      </c>
      <c r="B142" s="251"/>
      <c r="C142" s="252"/>
      <c r="D142" s="210">
        <f>SUM(D139:D141)</f>
        <v>3498.99</v>
      </c>
    </row>
    <row r="143" spans="1:4" s="5" customFormat="1" ht="12.75" customHeight="1">
      <c r="A143" s="261" t="s">
        <v>352</v>
      </c>
      <c r="B143" s="262"/>
      <c r="C143" s="262"/>
      <c r="D143" s="263"/>
    </row>
    <row r="144" spans="1:4" s="5" customFormat="1" ht="12.75" customHeight="1">
      <c r="A144" s="2">
        <v>1</v>
      </c>
      <c r="B144" s="76" t="s">
        <v>235</v>
      </c>
      <c r="C144" s="77" t="s">
        <v>196</v>
      </c>
      <c r="D144" s="173">
        <v>1649.55</v>
      </c>
    </row>
    <row r="145" spans="1:4" s="5" customFormat="1" ht="12.75" customHeight="1">
      <c r="A145" s="2">
        <v>2</v>
      </c>
      <c r="B145" s="76" t="s">
        <v>235</v>
      </c>
      <c r="C145" s="77" t="s">
        <v>204</v>
      </c>
      <c r="D145" s="173">
        <v>1500</v>
      </c>
    </row>
    <row r="146" spans="1:4" s="5" customFormat="1" ht="12.75" customHeight="1">
      <c r="A146" s="250" t="s">
        <v>0</v>
      </c>
      <c r="B146" s="251"/>
      <c r="C146" s="252"/>
      <c r="D146" s="210">
        <f>SUM(D144:D145)</f>
        <v>3149.55</v>
      </c>
    </row>
    <row r="147" spans="1:4" s="6" customFormat="1" ht="21.75" customHeight="1">
      <c r="A147" s="264" t="s">
        <v>195</v>
      </c>
      <c r="B147" s="264"/>
      <c r="C147" s="264"/>
      <c r="D147" s="264"/>
    </row>
    <row r="148" spans="1:4" s="6" customFormat="1" ht="13.5" customHeight="1">
      <c r="A148" s="265" t="s">
        <v>247</v>
      </c>
      <c r="B148" s="265"/>
      <c r="C148" s="265"/>
      <c r="D148" s="265"/>
    </row>
    <row r="149" spans="1:4" s="6" customFormat="1" ht="13.5" customHeight="1">
      <c r="A149" s="2">
        <v>1</v>
      </c>
      <c r="B149" s="76" t="s">
        <v>226</v>
      </c>
      <c r="C149" s="77">
        <v>2015</v>
      </c>
      <c r="D149" s="173">
        <v>850</v>
      </c>
    </row>
    <row r="150" spans="1:4" s="6" customFormat="1" ht="13.5" customHeight="1">
      <c r="A150" s="2">
        <v>2</v>
      </c>
      <c r="B150" s="76" t="s">
        <v>227</v>
      </c>
      <c r="C150" s="77">
        <v>2015</v>
      </c>
      <c r="D150" s="173">
        <v>1500</v>
      </c>
    </row>
    <row r="151" spans="1:4" s="6" customFormat="1" ht="13.5" customHeight="1">
      <c r="A151" s="2">
        <v>3</v>
      </c>
      <c r="B151" s="76" t="s">
        <v>228</v>
      </c>
      <c r="C151" s="77">
        <v>2015</v>
      </c>
      <c r="D151" s="173">
        <v>1200</v>
      </c>
    </row>
    <row r="152" spans="1:4" s="6" customFormat="1" ht="13.5" customHeight="1">
      <c r="A152" s="2">
        <v>4</v>
      </c>
      <c r="B152" s="76" t="s">
        <v>228</v>
      </c>
      <c r="C152" s="77">
        <v>2015</v>
      </c>
      <c r="D152" s="173">
        <v>1200</v>
      </c>
    </row>
    <row r="153" spans="1:4" s="6" customFormat="1" ht="13.5" customHeight="1">
      <c r="A153" s="2">
        <v>5</v>
      </c>
      <c r="B153" s="76" t="s">
        <v>229</v>
      </c>
      <c r="C153" s="77">
        <v>2015</v>
      </c>
      <c r="D153" s="173">
        <v>400</v>
      </c>
    </row>
    <row r="154" spans="1:4" s="6" customFormat="1" ht="13.5" customHeight="1">
      <c r="A154" s="2">
        <v>6</v>
      </c>
      <c r="B154" s="76" t="s">
        <v>229</v>
      </c>
      <c r="C154" s="77">
        <v>2015</v>
      </c>
      <c r="D154" s="173">
        <v>400</v>
      </c>
    </row>
    <row r="155" spans="1:4" s="6" customFormat="1" ht="13.5" customHeight="1">
      <c r="A155" s="2">
        <v>7</v>
      </c>
      <c r="B155" s="76" t="s">
        <v>230</v>
      </c>
      <c r="C155" s="77">
        <v>2015</v>
      </c>
      <c r="D155" s="173">
        <v>420</v>
      </c>
    </row>
    <row r="156" spans="1:4" s="6" customFormat="1" ht="13.5" customHeight="1">
      <c r="A156" s="2">
        <v>8</v>
      </c>
      <c r="B156" s="76" t="s">
        <v>231</v>
      </c>
      <c r="C156" s="77">
        <v>2016</v>
      </c>
      <c r="D156" s="173">
        <v>520</v>
      </c>
    </row>
    <row r="157" spans="1:4" s="6" customFormat="1" ht="13.5" customHeight="1">
      <c r="A157" s="2">
        <v>9</v>
      </c>
      <c r="B157" s="76" t="s">
        <v>232</v>
      </c>
      <c r="C157" s="77">
        <v>2016</v>
      </c>
      <c r="D157" s="173">
        <v>1950</v>
      </c>
    </row>
    <row r="158" spans="1:4" s="6" customFormat="1" ht="14.25" customHeight="1">
      <c r="A158" s="2">
        <v>10</v>
      </c>
      <c r="B158" s="76" t="s">
        <v>233</v>
      </c>
      <c r="C158" s="77">
        <v>2017</v>
      </c>
      <c r="D158" s="173">
        <v>2000</v>
      </c>
    </row>
    <row r="159" spans="1:4" s="6" customFormat="1" ht="13.5" customHeight="1">
      <c r="A159" s="2">
        <v>11</v>
      </c>
      <c r="B159" s="76" t="s">
        <v>205</v>
      </c>
      <c r="C159" s="77">
        <v>2017</v>
      </c>
      <c r="D159" s="173">
        <v>400</v>
      </c>
    </row>
    <row r="160" spans="1:4" s="6" customFormat="1" ht="13.5" customHeight="1">
      <c r="A160" s="2">
        <v>12</v>
      </c>
      <c r="B160" s="85" t="s">
        <v>234</v>
      </c>
      <c r="C160" s="86">
        <v>2017</v>
      </c>
      <c r="D160" s="174">
        <v>4000</v>
      </c>
    </row>
    <row r="161" spans="1:4" s="6" customFormat="1" ht="13.5" customHeight="1">
      <c r="A161" s="2">
        <v>13</v>
      </c>
      <c r="B161" s="7" t="s">
        <v>260</v>
      </c>
      <c r="C161" s="10">
        <v>2019</v>
      </c>
      <c r="D161" s="175">
        <v>1225</v>
      </c>
    </row>
    <row r="162" spans="1:4" s="6" customFormat="1" ht="13.5" customHeight="1">
      <c r="A162" s="2">
        <v>14</v>
      </c>
      <c r="B162" s="7" t="s">
        <v>260</v>
      </c>
      <c r="C162" s="10">
        <v>2019</v>
      </c>
      <c r="D162" s="175">
        <v>1225</v>
      </c>
    </row>
    <row r="163" spans="1:4" s="6" customFormat="1" ht="13.5" customHeight="1">
      <c r="A163" s="2">
        <v>15</v>
      </c>
      <c r="B163" s="138" t="s">
        <v>426</v>
      </c>
      <c r="C163" s="139">
        <v>2019</v>
      </c>
      <c r="D163" s="140">
        <v>2000</v>
      </c>
    </row>
    <row r="164" spans="1:4" s="6" customFormat="1" ht="13.5" customHeight="1">
      <c r="A164" s="2">
        <v>16</v>
      </c>
      <c r="B164" s="138" t="s">
        <v>427</v>
      </c>
      <c r="C164" s="139">
        <v>2019</v>
      </c>
      <c r="D164" s="140">
        <v>8750</v>
      </c>
    </row>
    <row r="165" spans="1:4" s="6" customFormat="1" ht="13.5" customHeight="1">
      <c r="A165" s="2">
        <v>17</v>
      </c>
      <c r="B165" s="138" t="s">
        <v>427</v>
      </c>
      <c r="C165" s="139">
        <v>2019</v>
      </c>
      <c r="D165" s="140">
        <v>8750</v>
      </c>
    </row>
    <row r="166" spans="1:4" s="5" customFormat="1" ht="12.75" customHeight="1">
      <c r="A166" s="250" t="s">
        <v>0</v>
      </c>
      <c r="B166" s="251"/>
      <c r="C166" s="252"/>
      <c r="D166" s="210">
        <f>SUM(D149:D165)</f>
        <v>36790</v>
      </c>
    </row>
    <row r="167" spans="1:4" s="5" customFormat="1" ht="12.75" customHeight="1">
      <c r="A167" s="266" t="s">
        <v>261</v>
      </c>
      <c r="B167" s="266"/>
      <c r="C167" s="266"/>
      <c r="D167" s="266"/>
    </row>
    <row r="168" spans="1:4" s="5" customFormat="1" ht="12.75" customHeight="1">
      <c r="A168" s="2">
        <v>1</v>
      </c>
      <c r="B168" s="76" t="s">
        <v>224</v>
      </c>
      <c r="C168" s="77">
        <v>2015</v>
      </c>
      <c r="D168" s="173">
        <v>1780</v>
      </c>
    </row>
    <row r="169" spans="1:4" s="5" customFormat="1" ht="12.75" customHeight="1">
      <c r="A169" s="51">
        <v>2</v>
      </c>
      <c r="B169" s="7" t="s">
        <v>223</v>
      </c>
      <c r="C169" s="10">
        <v>2015</v>
      </c>
      <c r="D169" s="175">
        <v>339</v>
      </c>
    </row>
    <row r="170" spans="1:4" s="5" customFormat="1" ht="12.75" customHeight="1">
      <c r="A170" s="2">
        <v>3</v>
      </c>
      <c r="B170" s="7" t="s">
        <v>225</v>
      </c>
      <c r="C170" s="10">
        <v>2016</v>
      </c>
      <c r="D170" s="175">
        <v>1900</v>
      </c>
    </row>
    <row r="171" spans="1:4" s="5" customFormat="1" ht="12.75" customHeight="1">
      <c r="A171" s="51">
        <v>4</v>
      </c>
      <c r="B171" s="7" t="s">
        <v>225</v>
      </c>
      <c r="C171" s="10">
        <v>2017</v>
      </c>
      <c r="D171" s="175">
        <v>400</v>
      </c>
    </row>
    <row r="172" spans="1:4" s="5" customFormat="1" ht="12.75" customHeight="1">
      <c r="A172" s="2">
        <v>5</v>
      </c>
      <c r="B172" s="141" t="s">
        <v>428</v>
      </c>
      <c r="C172" s="142">
        <v>2016</v>
      </c>
      <c r="D172" s="176">
        <v>1490</v>
      </c>
    </row>
    <row r="173" spans="1:4" s="5" customFormat="1" ht="12.75" customHeight="1">
      <c r="A173" s="51">
        <v>6</v>
      </c>
      <c r="B173" s="141" t="s">
        <v>429</v>
      </c>
      <c r="C173" s="142">
        <v>2015</v>
      </c>
      <c r="D173" s="176">
        <v>570</v>
      </c>
    </row>
    <row r="174" spans="1:4" s="111" customFormat="1" ht="12.75" customHeight="1">
      <c r="A174" s="51">
        <v>7</v>
      </c>
      <c r="B174" s="182" t="s">
        <v>430</v>
      </c>
      <c r="C174" s="183">
        <v>2019</v>
      </c>
      <c r="D174" s="166">
        <v>1600</v>
      </c>
    </row>
    <row r="175" spans="1:4" s="111" customFormat="1" ht="12.75" customHeight="1">
      <c r="A175" s="51">
        <v>8</v>
      </c>
      <c r="B175" s="182" t="s">
        <v>430</v>
      </c>
      <c r="C175" s="183">
        <v>2019</v>
      </c>
      <c r="D175" s="166">
        <v>1600</v>
      </c>
    </row>
    <row r="176" spans="1:4" s="111" customFormat="1" ht="12.75" customHeight="1">
      <c r="A176" s="51">
        <v>9</v>
      </c>
      <c r="B176" s="182" t="s">
        <v>430</v>
      </c>
      <c r="C176" s="183">
        <v>2019</v>
      </c>
      <c r="D176" s="166">
        <v>1600</v>
      </c>
    </row>
    <row r="177" spans="1:4" s="111" customFormat="1" ht="12.75" customHeight="1">
      <c r="A177" s="51">
        <v>10</v>
      </c>
      <c r="B177" s="182" t="s">
        <v>430</v>
      </c>
      <c r="C177" s="183">
        <v>2019</v>
      </c>
      <c r="D177" s="166">
        <v>1600</v>
      </c>
    </row>
    <row r="178" spans="1:4" s="111" customFormat="1" ht="12.75" customHeight="1">
      <c r="A178" s="51">
        <v>11</v>
      </c>
      <c r="B178" s="182" t="s">
        <v>430</v>
      </c>
      <c r="C178" s="183">
        <v>2019</v>
      </c>
      <c r="D178" s="166">
        <v>1600</v>
      </c>
    </row>
    <row r="179" spans="1:4" s="111" customFormat="1" ht="12.75" customHeight="1">
      <c r="A179" s="51">
        <v>12</v>
      </c>
      <c r="B179" s="182" t="s">
        <v>430</v>
      </c>
      <c r="C179" s="183">
        <v>2019</v>
      </c>
      <c r="D179" s="166">
        <v>1600</v>
      </c>
    </row>
    <row r="180" spans="1:4" s="111" customFormat="1" ht="12.75" customHeight="1">
      <c r="A180" s="51">
        <v>13</v>
      </c>
      <c r="B180" s="182" t="s">
        <v>430</v>
      </c>
      <c r="C180" s="183">
        <v>2019</v>
      </c>
      <c r="D180" s="166">
        <v>1600</v>
      </c>
    </row>
    <row r="181" spans="1:4" s="111" customFormat="1" ht="12.75" customHeight="1">
      <c r="A181" s="51">
        <v>14</v>
      </c>
      <c r="B181" s="182" t="s">
        <v>430</v>
      </c>
      <c r="C181" s="183">
        <v>2019</v>
      </c>
      <c r="D181" s="166">
        <v>1600</v>
      </c>
    </row>
    <row r="182" spans="1:4" s="111" customFormat="1" ht="12.75" customHeight="1">
      <c r="A182" s="51">
        <v>15</v>
      </c>
      <c r="B182" s="182" t="s">
        <v>430</v>
      </c>
      <c r="C182" s="183">
        <v>2019</v>
      </c>
      <c r="D182" s="166">
        <v>1600</v>
      </c>
    </row>
    <row r="183" spans="1:4" s="111" customFormat="1" ht="12.75" customHeight="1">
      <c r="A183" s="51">
        <v>16</v>
      </c>
      <c r="B183" s="182" t="s">
        <v>430</v>
      </c>
      <c r="C183" s="183">
        <v>2019</v>
      </c>
      <c r="D183" s="166">
        <v>1600</v>
      </c>
    </row>
    <row r="184" spans="1:4" s="5" customFormat="1" ht="12.75" customHeight="1">
      <c r="A184" s="253" t="s">
        <v>0</v>
      </c>
      <c r="B184" s="254"/>
      <c r="C184" s="255"/>
      <c r="D184" s="210">
        <f>SUM(D168:D183)</f>
        <v>22479</v>
      </c>
    </row>
    <row r="185" spans="1:4" s="6" customFormat="1" ht="13.5" customHeight="1">
      <c r="A185" s="264" t="s">
        <v>54</v>
      </c>
      <c r="B185" s="264"/>
      <c r="C185" s="264"/>
      <c r="D185" s="264"/>
    </row>
    <row r="186" spans="1:4" s="6" customFormat="1" ht="13.5" customHeight="1">
      <c r="A186" s="265" t="s">
        <v>350</v>
      </c>
      <c r="B186" s="265"/>
      <c r="C186" s="265"/>
      <c r="D186" s="265"/>
    </row>
    <row r="187" spans="1:4" s="6" customFormat="1" ht="13.5" customHeight="1">
      <c r="A187" s="2">
        <v>1</v>
      </c>
      <c r="B187" s="76" t="s">
        <v>179</v>
      </c>
      <c r="C187" s="77">
        <v>2015</v>
      </c>
      <c r="D187" s="173">
        <v>3311.16</v>
      </c>
    </row>
    <row r="188" spans="1:4" s="6" customFormat="1" ht="13.5" customHeight="1">
      <c r="A188" s="2">
        <v>2</v>
      </c>
      <c r="B188" s="76" t="s">
        <v>180</v>
      </c>
      <c r="C188" s="77">
        <v>2015</v>
      </c>
      <c r="D188" s="173">
        <v>923.73</v>
      </c>
    </row>
    <row r="189" spans="1:4" s="6" customFormat="1" ht="13.5" customHeight="1">
      <c r="A189" s="2">
        <v>3</v>
      </c>
      <c r="B189" s="76" t="s">
        <v>181</v>
      </c>
      <c r="C189" s="77">
        <v>2016</v>
      </c>
      <c r="D189" s="173">
        <v>3475</v>
      </c>
    </row>
    <row r="190" spans="1:4" s="6" customFormat="1" ht="13.5" customHeight="1">
      <c r="A190" s="2">
        <v>4</v>
      </c>
      <c r="B190" s="76" t="s">
        <v>182</v>
      </c>
      <c r="C190" s="77">
        <v>2016</v>
      </c>
      <c r="D190" s="173">
        <v>1476</v>
      </c>
    </row>
    <row r="191" spans="1:4" s="6" customFormat="1" ht="13.5" customHeight="1">
      <c r="A191" s="2">
        <v>5</v>
      </c>
      <c r="B191" s="76" t="s">
        <v>183</v>
      </c>
      <c r="C191" s="77">
        <v>2016</v>
      </c>
      <c r="D191" s="173">
        <v>2952</v>
      </c>
    </row>
    <row r="192" spans="1:4" s="6" customFormat="1" ht="13.5" customHeight="1">
      <c r="A192" s="2">
        <v>6</v>
      </c>
      <c r="B192" s="85" t="s">
        <v>184</v>
      </c>
      <c r="C192" s="86">
        <v>2016</v>
      </c>
      <c r="D192" s="174">
        <v>3000.01</v>
      </c>
    </row>
    <row r="193" spans="1:4" s="6" customFormat="1" ht="13.5" customHeight="1">
      <c r="A193" s="2">
        <v>7</v>
      </c>
      <c r="B193" s="7" t="s">
        <v>184</v>
      </c>
      <c r="C193" s="10">
        <v>2016</v>
      </c>
      <c r="D193" s="175">
        <v>3198</v>
      </c>
    </row>
    <row r="194" spans="1:4" s="6" customFormat="1" ht="13.5" customHeight="1">
      <c r="A194" s="2">
        <v>8</v>
      </c>
      <c r="B194" s="88" t="s">
        <v>405</v>
      </c>
      <c r="C194" s="10">
        <v>2019</v>
      </c>
      <c r="D194" s="175">
        <v>2809</v>
      </c>
    </row>
    <row r="195" spans="1:4" s="6" customFormat="1" ht="13.5" customHeight="1">
      <c r="A195" s="2">
        <v>9</v>
      </c>
      <c r="B195" s="88" t="s">
        <v>405</v>
      </c>
      <c r="C195" s="10">
        <v>2019</v>
      </c>
      <c r="D195" s="175">
        <v>2809</v>
      </c>
    </row>
    <row r="196" spans="1:4" s="5" customFormat="1" ht="12.75" customHeight="1">
      <c r="A196" s="253" t="s">
        <v>0</v>
      </c>
      <c r="B196" s="254"/>
      <c r="C196" s="255"/>
      <c r="D196" s="210">
        <f>SUM(D187:D195)</f>
        <v>23953.9</v>
      </c>
    </row>
    <row r="197" spans="1:4" s="89" customFormat="1" ht="12.75">
      <c r="A197" s="264" t="s">
        <v>236</v>
      </c>
      <c r="B197" s="264"/>
      <c r="C197" s="264"/>
      <c r="D197" s="264"/>
    </row>
    <row r="198" spans="1:4" s="89" customFormat="1" ht="12.75">
      <c r="A198" s="267" t="s">
        <v>350</v>
      </c>
      <c r="B198" s="267"/>
      <c r="C198" s="267"/>
      <c r="D198" s="267"/>
    </row>
    <row r="199" spans="1:4" s="89" customFormat="1" ht="12.75">
      <c r="A199" s="2">
        <v>1</v>
      </c>
      <c r="B199" s="76" t="s">
        <v>237</v>
      </c>
      <c r="C199" s="86">
        <v>2015</v>
      </c>
      <c r="D199" s="174">
        <v>2800</v>
      </c>
    </row>
    <row r="200" spans="1:4" s="89" customFormat="1" ht="12.75">
      <c r="A200" s="2">
        <v>2</v>
      </c>
      <c r="B200" s="143" t="s">
        <v>237</v>
      </c>
      <c r="C200" s="10">
        <v>2015</v>
      </c>
      <c r="D200" s="175">
        <v>2800</v>
      </c>
    </row>
    <row r="201" spans="1:4" s="89" customFormat="1" ht="12.75">
      <c r="A201" s="2">
        <v>3</v>
      </c>
      <c r="B201" s="143" t="s">
        <v>237</v>
      </c>
      <c r="C201" s="10">
        <v>2015</v>
      </c>
      <c r="D201" s="175">
        <v>2800</v>
      </c>
    </row>
    <row r="202" spans="1:4" s="89" customFormat="1" ht="12.75">
      <c r="A202" s="2">
        <v>4</v>
      </c>
      <c r="B202" s="143" t="s">
        <v>237</v>
      </c>
      <c r="C202" s="10">
        <v>2015</v>
      </c>
      <c r="D202" s="175">
        <v>2800</v>
      </c>
    </row>
    <row r="203" spans="1:4" s="89" customFormat="1" ht="12.75">
      <c r="A203" s="2">
        <v>5</v>
      </c>
      <c r="B203" s="143" t="s">
        <v>237</v>
      </c>
      <c r="C203" s="10">
        <v>2015</v>
      </c>
      <c r="D203" s="175">
        <v>2800</v>
      </c>
    </row>
    <row r="204" spans="1:4" s="89" customFormat="1" ht="12.75">
      <c r="A204" s="2">
        <v>6</v>
      </c>
      <c r="B204" s="143" t="s">
        <v>172</v>
      </c>
      <c r="C204" s="10">
        <v>2015</v>
      </c>
      <c r="D204" s="175">
        <v>1400</v>
      </c>
    </row>
    <row r="205" spans="1:4" s="89" customFormat="1" ht="12.75">
      <c r="A205" s="2">
        <v>7</v>
      </c>
      <c r="B205" s="143" t="s">
        <v>173</v>
      </c>
      <c r="C205" s="10">
        <v>2015</v>
      </c>
      <c r="D205" s="175">
        <v>1000</v>
      </c>
    </row>
    <row r="206" spans="1:4" s="89" customFormat="1" ht="12.75">
      <c r="A206" s="2">
        <v>8</v>
      </c>
      <c r="B206" s="143" t="s">
        <v>174</v>
      </c>
      <c r="C206" s="10">
        <v>2015</v>
      </c>
      <c r="D206" s="175">
        <v>2100</v>
      </c>
    </row>
    <row r="207" spans="1:4" s="89" customFormat="1" ht="12.75">
      <c r="A207" s="2">
        <v>9</v>
      </c>
      <c r="B207" s="143" t="s">
        <v>175</v>
      </c>
      <c r="C207" s="10">
        <v>2015</v>
      </c>
      <c r="D207" s="175">
        <v>7000</v>
      </c>
    </row>
    <row r="208" spans="1:4" s="89" customFormat="1" ht="12.75">
      <c r="A208" s="2">
        <v>10</v>
      </c>
      <c r="B208" s="144" t="s">
        <v>285</v>
      </c>
      <c r="C208" s="51">
        <v>2019</v>
      </c>
      <c r="D208" s="166">
        <v>2500</v>
      </c>
    </row>
    <row r="209" spans="1:4" s="89" customFormat="1" ht="12.75">
      <c r="A209" s="2">
        <v>11</v>
      </c>
      <c r="B209" s="145" t="s">
        <v>174</v>
      </c>
      <c r="C209" s="51">
        <v>2018</v>
      </c>
      <c r="D209" s="166">
        <v>4200</v>
      </c>
    </row>
    <row r="210" spans="1:4" s="89" customFormat="1" ht="12.75">
      <c r="A210" s="2">
        <v>12</v>
      </c>
      <c r="B210" s="122" t="s">
        <v>406</v>
      </c>
      <c r="C210" s="51">
        <v>2018</v>
      </c>
      <c r="D210" s="166">
        <v>2400</v>
      </c>
    </row>
    <row r="211" spans="1:4" s="89" customFormat="1" ht="12.75">
      <c r="A211" s="2">
        <v>13</v>
      </c>
      <c r="B211" s="122" t="s">
        <v>406</v>
      </c>
      <c r="C211" s="51">
        <v>2019</v>
      </c>
      <c r="D211" s="166">
        <v>4488</v>
      </c>
    </row>
    <row r="212" spans="1:4" s="89" customFormat="1" ht="12.75">
      <c r="A212" s="253" t="s">
        <v>0</v>
      </c>
      <c r="B212" s="254"/>
      <c r="C212" s="255"/>
      <c r="D212" s="210">
        <f>SUM(D199:D211)</f>
        <v>39088</v>
      </c>
    </row>
    <row r="213" spans="1:4" s="89" customFormat="1" ht="12.75">
      <c r="A213" s="266" t="s">
        <v>351</v>
      </c>
      <c r="B213" s="266"/>
      <c r="C213" s="266"/>
      <c r="D213" s="266"/>
    </row>
    <row r="214" spans="1:4" s="89" customFormat="1" ht="12.75">
      <c r="A214" s="10">
        <v>1</v>
      </c>
      <c r="B214" s="1" t="s">
        <v>238</v>
      </c>
      <c r="C214" s="2">
        <v>2015</v>
      </c>
      <c r="D214" s="167">
        <v>2500</v>
      </c>
    </row>
    <row r="215" spans="1:4" s="89" customFormat="1" ht="12.75">
      <c r="A215" s="10">
        <v>3</v>
      </c>
      <c r="B215" s="1" t="s">
        <v>176</v>
      </c>
      <c r="C215" s="2">
        <v>2015</v>
      </c>
      <c r="D215" s="167">
        <v>2000</v>
      </c>
    </row>
    <row r="216" spans="1:4" s="89" customFormat="1" ht="12.75">
      <c r="A216" s="10">
        <v>4</v>
      </c>
      <c r="B216" s="1" t="s">
        <v>177</v>
      </c>
      <c r="C216" s="2">
        <v>2015</v>
      </c>
      <c r="D216" s="167">
        <v>1850</v>
      </c>
    </row>
    <row r="217" spans="1:4" s="89" customFormat="1" ht="12.75">
      <c r="A217" s="10">
        <v>5</v>
      </c>
      <c r="B217" s="1" t="s">
        <v>178</v>
      </c>
      <c r="C217" s="2">
        <v>2015</v>
      </c>
      <c r="D217" s="167">
        <v>3000</v>
      </c>
    </row>
    <row r="218" spans="1:4" s="89" customFormat="1" ht="12.75">
      <c r="A218" s="253" t="s">
        <v>0</v>
      </c>
      <c r="B218" s="254"/>
      <c r="C218" s="255"/>
      <c r="D218" s="210">
        <f>SUM(D214:D217)</f>
        <v>9350</v>
      </c>
    </row>
    <row r="219" spans="1:4" ht="12.75">
      <c r="A219" s="264" t="s">
        <v>407</v>
      </c>
      <c r="B219" s="264"/>
      <c r="C219" s="264"/>
      <c r="D219" s="264"/>
    </row>
    <row r="220" spans="1:4" ht="12.75">
      <c r="A220" s="267" t="s">
        <v>350</v>
      </c>
      <c r="B220" s="267"/>
      <c r="C220" s="267"/>
      <c r="D220" s="267"/>
    </row>
    <row r="221" spans="1:4" s="89" customFormat="1" ht="12.75">
      <c r="A221" s="10">
        <v>1</v>
      </c>
      <c r="B221" s="1" t="s">
        <v>408</v>
      </c>
      <c r="C221" s="2">
        <v>2018</v>
      </c>
      <c r="D221" s="177">
        <v>639</v>
      </c>
    </row>
    <row r="222" spans="1:4" s="89" customFormat="1" ht="12.75">
      <c r="A222" s="10">
        <v>2</v>
      </c>
      <c r="B222" s="1" t="s">
        <v>409</v>
      </c>
      <c r="C222" s="2">
        <v>2018</v>
      </c>
      <c r="D222" s="177">
        <v>679</v>
      </c>
    </row>
    <row r="223" spans="1:4" s="89" customFormat="1" ht="12.75">
      <c r="A223" s="10">
        <v>3</v>
      </c>
      <c r="B223" s="1" t="s">
        <v>410</v>
      </c>
      <c r="C223" s="2">
        <v>2018</v>
      </c>
      <c r="D223" s="178">
        <v>3299</v>
      </c>
    </row>
    <row r="224" spans="1:4" s="89" customFormat="1" ht="12.75">
      <c r="A224" s="10">
        <v>4</v>
      </c>
      <c r="B224" s="1" t="s">
        <v>410</v>
      </c>
      <c r="C224" s="2">
        <v>2018</v>
      </c>
      <c r="D224" s="178">
        <v>3299</v>
      </c>
    </row>
    <row r="225" spans="1:4" s="89" customFormat="1" ht="12.75">
      <c r="A225" s="10">
        <v>5</v>
      </c>
      <c r="B225" s="1" t="s">
        <v>411</v>
      </c>
      <c r="C225" s="2">
        <v>2018</v>
      </c>
      <c r="D225" s="178">
        <v>1699.15</v>
      </c>
    </row>
    <row r="226" spans="1:4" s="89" customFormat="1" ht="12.75">
      <c r="A226" s="10">
        <v>6</v>
      </c>
      <c r="B226" s="146" t="s">
        <v>411</v>
      </c>
      <c r="C226" s="147">
        <v>2018</v>
      </c>
      <c r="D226" s="179">
        <v>1699.15</v>
      </c>
    </row>
    <row r="227" spans="1:4" s="89" customFormat="1" ht="12.75">
      <c r="A227" s="10">
        <v>7</v>
      </c>
      <c r="B227" s="1" t="s">
        <v>432</v>
      </c>
      <c r="C227" s="2"/>
      <c r="D227" s="167">
        <v>255.55</v>
      </c>
    </row>
    <row r="228" spans="1:4" s="89" customFormat="1" ht="12.75">
      <c r="A228" s="10">
        <v>8</v>
      </c>
      <c r="B228" s="1" t="s">
        <v>433</v>
      </c>
      <c r="C228" s="2"/>
      <c r="D228" s="167">
        <v>331.28</v>
      </c>
    </row>
    <row r="229" spans="1:4" s="89" customFormat="1" ht="12.75">
      <c r="A229" s="10">
        <v>9</v>
      </c>
      <c r="B229" s="1" t="s">
        <v>434</v>
      </c>
      <c r="C229" s="2"/>
      <c r="D229" s="167">
        <v>259.35</v>
      </c>
    </row>
    <row r="230" spans="1:4" s="89" customFormat="1" ht="12.75">
      <c r="A230" s="10">
        <v>10</v>
      </c>
      <c r="B230" s="1" t="s">
        <v>435</v>
      </c>
      <c r="C230" s="2"/>
      <c r="D230" s="167">
        <v>1079</v>
      </c>
    </row>
    <row r="231" spans="1:4" ht="12.75" customHeight="1">
      <c r="A231" s="253" t="s">
        <v>0</v>
      </c>
      <c r="B231" s="254"/>
      <c r="C231" s="255"/>
      <c r="D231" s="210">
        <f>SUM(D221:D230)</f>
        <v>13239.48</v>
      </c>
    </row>
    <row r="232" spans="1:4" ht="12.75">
      <c r="A232" s="266" t="s">
        <v>351</v>
      </c>
      <c r="B232" s="266"/>
      <c r="C232" s="266"/>
      <c r="D232" s="266"/>
    </row>
    <row r="233" spans="1:4" ht="12.75">
      <c r="A233" s="10">
        <v>1</v>
      </c>
      <c r="B233" s="1" t="s">
        <v>412</v>
      </c>
      <c r="C233" s="2">
        <v>2018</v>
      </c>
      <c r="D233" s="167">
        <v>2699</v>
      </c>
    </row>
    <row r="234" spans="1:4" s="89" customFormat="1" ht="12.75">
      <c r="A234" s="10">
        <v>2</v>
      </c>
      <c r="B234" s="1" t="s">
        <v>412</v>
      </c>
      <c r="C234" s="2">
        <v>2018</v>
      </c>
      <c r="D234" s="167">
        <v>2699</v>
      </c>
    </row>
    <row r="235" spans="1:4" s="89" customFormat="1" ht="12.75">
      <c r="A235" s="10">
        <v>3</v>
      </c>
      <c r="B235" s="1" t="s">
        <v>412</v>
      </c>
      <c r="C235" s="2">
        <v>2018</v>
      </c>
      <c r="D235" s="167">
        <v>2564.05</v>
      </c>
    </row>
    <row r="236" spans="1:4" s="89" customFormat="1" ht="12.75">
      <c r="A236" s="10">
        <v>4</v>
      </c>
      <c r="B236" s="1" t="s">
        <v>413</v>
      </c>
      <c r="C236" s="2">
        <v>2018</v>
      </c>
      <c r="D236" s="167">
        <v>498</v>
      </c>
    </row>
    <row r="237" spans="1:4" s="89" customFormat="1" ht="12.75">
      <c r="A237" s="10">
        <v>5</v>
      </c>
      <c r="B237" s="1" t="s">
        <v>414</v>
      </c>
      <c r="C237" s="2">
        <v>2018</v>
      </c>
      <c r="D237" s="167">
        <v>298</v>
      </c>
    </row>
    <row r="238" spans="1:4" s="89" customFormat="1" ht="12.75">
      <c r="A238" s="10">
        <v>6</v>
      </c>
      <c r="B238" s="1" t="s">
        <v>431</v>
      </c>
      <c r="C238" s="2"/>
      <c r="D238" s="167">
        <v>697.56</v>
      </c>
    </row>
    <row r="239" spans="1:4" ht="12.75">
      <c r="A239" s="253" t="s">
        <v>0</v>
      </c>
      <c r="B239" s="254"/>
      <c r="C239" s="255"/>
      <c r="D239" s="210">
        <f>SUM(D233:D238)</f>
        <v>9455.609999999999</v>
      </c>
    </row>
    <row r="240" spans="1:4" ht="12.75">
      <c r="A240" s="261" t="s">
        <v>352</v>
      </c>
      <c r="B240" s="262"/>
      <c r="C240" s="262"/>
      <c r="D240" s="263"/>
    </row>
    <row r="241" spans="1:4" ht="12.75">
      <c r="A241" s="2">
        <v>1</v>
      </c>
      <c r="B241" s="76" t="s">
        <v>415</v>
      </c>
      <c r="C241" s="77">
        <v>2018</v>
      </c>
      <c r="D241" s="173">
        <v>2263.2</v>
      </c>
    </row>
    <row r="242" spans="1:4" ht="12.75">
      <c r="A242" s="2">
        <v>2</v>
      </c>
      <c r="B242" s="76" t="s">
        <v>416</v>
      </c>
      <c r="C242" s="77">
        <v>2018</v>
      </c>
      <c r="D242" s="173">
        <v>9336.14</v>
      </c>
    </row>
    <row r="243" spans="1:4" ht="12.75">
      <c r="A243" s="250" t="s">
        <v>0</v>
      </c>
      <c r="B243" s="251"/>
      <c r="C243" s="252"/>
      <c r="D243" s="210">
        <f>SUM(D241:D242)</f>
        <v>11599.34</v>
      </c>
    </row>
    <row r="244" spans="1:4" ht="12.75">
      <c r="A244" s="40"/>
      <c r="C244" s="54"/>
      <c r="D244" s="180"/>
    </row>
    <row r="245" spans="1:4" ht="12.75">
      <c r="A245" s="40"/>
      <c r="C245" s="54"/>
      <c r="D245" s="180"/>
    </row>
    <row r="246" spans="1:4" ht="12.75">
      <c r="A246" s="40"/>
      <c r="C246" s="54"/>
      <c r="D246" s="180"/>
    </row>
    <row r="247" spans="1:4" ht="12.75">
      <c r="A247" s="40"/>
      <c r="C247" s="54"/>
      <c r="D247" s="180"/>
    </row>
    <row r="248" spans="1:4" ht="12.75">
      <c r="A248" s="40"/>
      <c r="C248" s="54"/>
      <c r="D248" s="180"/>
    </row>
    <row r="249" spans="1:4" ht="12.75">
      <c r="A249" s="40"/>
      <c r="C249" s="54"/>
      <c r="D249" s="180"/>
    </row>
    <row r="250" spans="1:4" ht="12.75">
      <c r="A250" s="40"/>
      <c r="C250" s="54"/>
      <c r="D250" s="180"/>
    </row>
    <row r="251" spans="1:4" ht="12.75">
      <c r="A251" s="40"/>
      <c r="C251" s="54"/>
      <c r="D251" s="180"/>
    </row>
    <row r="252" spans="1:4" ht="12.75">
      <c r="A252" s="40"/>
      <c r="C252" s="54"/>
      <c r="D252" s="180"/>
    </row>
    <row r="253" spans="1:4" ht="12.75">
      <c r="A253" s="40"/>
      <c r="C253" s="54"/>
      <c r="D253" s="180"/>
    </row>
    <row r="254" spans="1:4" ht="12.75">
      <c r="A254" s="40"/>
      <c r="C254" s="54"/>
      <c r="D254" s="180"/>
    </row>
    <row r="255" spans="1:4" ht="12.75">
      <c r="A255" s="40"/>
      <c r="C255" s="54"/>
      <c r="D255" s="180"/>
    </row>
    <row r="256" spans="1:4" ht="12.75">
      <c r="A256" s="40"/>
      <c r="C256" s="54"/>
      <c r="D256" s="180"/>
    </row>
    <row r="257" spans="1:4" ht="12.75">
      <c r="A257" s="40"/>
      <c r="C257" s="54"/>
      <c r="D257" s="180"/>
    </row>
    <row r="258" spans="1:4" ht="12.75">
      <c r="A258" s="40"/>
      <c r="C258" s="54"/>
      <c r="D258" s="180"/>
    </row>
    <row r="259" spans="1:4" ht="12.75">
      <c r="A259" s="40"/>
      <c r="C259" s="54"/>
      <c r="D259" s="180"/>
    </row>
    <row r="260" spans="1:4" ht="12.75">
      <c r="A260" s="40"/>
      <c r="C260" s="54"/>
      <c r="D260" s="180"/>
    </row>
    <row r="261" spans="1:4" ht="12.75">
      <c r="A261" s="40"/>
      <c r="C261" s="54"/>
      <c r="D261" s="180"/>
    </row>
    <row r="262" spans="1:4" ht="12.75">
      <c r="A262" s="40"/>
      <c r="C262" s="54"/>
      <c r="D262" s="180"/>
    </row>
    <row r="263" spans="1:4" ht="12.75">
      <c r="A263" s="40"/>
      <c r="C263" s="54"/>
      <c r="D263" s="180"/>
    </row>
    <row r="264" spans="1:4" ht="12.75">
      <c r="A264" s="40"/>
      <c r="C264" s="54"/>
      <c r="D264" s="180"/>
    </row>
    <row r="265" spans="1:4" ht="12.75">
      <c r="A265" s="40"/>
      <c r="C265" s="54"/>
      <c r="D265" s="180"/>
    </row>
    <row r="266" spans="1:4" ht="12.75">
      <c r="A266" s="40"/>
      <c r="C266" s="54"/>
      <c r="D266" s="180"/>
    </row>
    <row r="267" spans="1:4" ht="12.75">
      <c r="A267" s="40"/>
      <c r="C267" s="54"/>
      <c r="D267" s="180"/>
    </row>
    <row r="268" spans="1:4" ht="12.75">
      <c r="A268" s="40"/>
      <c r="C268" s="54"/>
      <c r="D268" s="180"/>
    </row>
    <row r="269" spans="1:4" ht="12.75">
      <c r="A269" s="40"/>
      <c r="C269" s="54"/>
      <c r="D269" s="180"/>
    </row>
    <row r="270" spans="1:4" ht="12.75">
      <c r="A270" s="40"/>
      <c r="C270" s="54"/>
      <c r="D270" s="180"/>
    </row>
    <row r="271" spans="1:4" ht="12.75">
      <c r="A271" s="40"/>
      <c r="C271" s="54"/>
      <c r="D271" s="180"/>
    </row>
    <row r="272" spans="1:4" ht="12.75">
      <c r="A272" s="40"/>
      <c r="C272" s="54"/>
      <c r="D272" s="180"/>
    </row>
    <row r="273" spans="1:4" ht="12.75">
      <c r="A273" s="40"/>
      <c r="C273" s="54"/>
      <c r="D273" s="180"/>
    </row>
    <row r="274" spans="1:4" ht="12.75">
      <c r="A274" s="40"/>
      <c r="C274" s="54"/>
      <c r="D274" s="180"/>
    </row>
    <row r="275" spans="1:4" ht="12.75">
      <c r="A275" s="40"/>
      <c r="C275" s="54"/>
      <c r="D275" s="180"/>
    </row>
    <row r="276" spans="1:4" ht="12.75">
      <c r="A276" s="40"/>
      <c r="C276" s="54"/>
      <c r="D276" s="180"/>
    </row>
    <row r="277" spans="1:4" ht="12.75">
      <c r="A277" s="40"/>
      <c r="C277" s="54"/>
      <c r="D277" s="180"/>
    </row>
    <row r="278" spans="1:4" ht="12.75">
      <c r="A278" s="40"/>
      <c r="C278" s="54"/>
      <c r="D278" s="180"/>
    </row>
    <row r="279" spans="1:4" ht="12.75">
      <c r="A279" s="40"/>
      <c r="C279" s="54"/>
      <c r="D279" s="180"/>
    </row>
    <row r="280" spans="1:4" ht="12.75">
      <c r="A280" s="40"/>
      <c r="C280" s="54"/>
      <c r="D280" s="180"/>
    </row>
    <row r="281" spans="1:4" ht="12.75">
      <c r="A281" s="40"/>
      <c r="C281" s="54"/>
      <c r="D281" s="180"/>
    </row>
    <row r="282" spans="1:4" ht="12.75">
      <c r="A282" s="40"/>
      <c r="C282" s="54"/>
      <c r="D282" s="180"/>
    </row>
    <row r="283" spans="1:4" ht="12.75">
      <c r="A283" s="40"/>
      <c r="C283" s="54"/>
      <c r="D283" s="180"/>
    </row>
    <row r="284" spans="1:4" ht="12.75">
      <c r="A284" s="40"/>
      <c r="C284" s="54"/>
      <c r="D284" s="180"/>
    </row>
    <row r="285" spans="1:4" ht="12.75">
      <c r="A285" s="40"/>
      <c r="C285" s="54"/>
      <c r="D285" s="180"/>
    </row>
    <row r="286" spans="1:4" ht="12.75">
      <c r="A286" s="40"/>
      <c r="C286" s="54"/>
      <c r="D286" s="180"/>
    </row>
    <row r="287" spans="1:4" ht="12.75">
      <c r="A287" s="40"/>
      <c r="C287" s="54"/>
      <c r="D287" s="180"/>
    </row>
    <row r="288" spans="1:4" ht="12.75">
      <c r="A288" s="40"/>
      <c r="C288" s="54"/>
      <c r="D288" s="180"/>
    </row>
    <row r="289" spans="1:4" ht="12.75">
      <c r="A289" s="40"/>
      <c r="C289" s="54"/>
      <c r="D289" s="180"/>
    </row>
    <row r="290" spans="1:4" ht="12.75">
      <c r="A290" s="40"/>
      <c r="C290" s="54"/>
      <c r="D290" s="180"/>
    </row>
    <row r="291" spans="1:4" ht="12.75">
      <c r="A291" s="40"/>
      <c r="C291" s="54"/>
      <c r="D291" s="180"/>
    </row>
    <row r="292" spans="1:4" ht="12.75">
      <c r="A292" s="40"/>
      <c r="C292" s="54"/>
      <c r="D292" s="180"/>
    </row>
    <row r="293" spans="1:4" ht="12.75">
      <c r="A293" s="40"/>
      <c r="C293" s="54"/>
      <c r="D293" s="180"/>
    </row>
    <row r="294" spans="1:4" ht="12.75">
      <c r="A294" s="40"/>
      <c r="C294" s="54"/>
      <c r="D294" s="180"/>
    </row>
    <row r="295" spans="1:4" ht="12.75">
      <c r="A295" s="40"/>
      <c r="C295" s="54"/>
      <c r="D295" s="180"/>
    </row>
    <row r="296" spans="1:4" ht="12.75">
      <c r="A296" s="40"/>
      <c r="C296" s="54"/>
      <c r="D296" s="180"/>
    </row>
    <row r="297" spans="1:4" ht="12.75">
      <c r="A297" s="40"/>
      <c r="C297" s="54"/>
      <c r="D297" s="180"/>
    </row>
    <row r="298" spans="1:4" ht="12.75">
      <c r="A298" s="40"/>
      <c r="C298" s="54"/>
      <c r="D298" s="180"/>
    </row>
    <row r="299" spans="1:4" ht="12.75">
      <c r="A299" s="40"/>
      <c r="C299" s="54"/>
      <c r="D299" s="180"/>
    </row>
    <row r="300" spans="1:4" ht="12.75">
      <c r="A300" s="40"/>
      <c r="C300" s="54"/>
      <c r="D300" s="180"/>
    </row>
    <row r="301" spans="1:4" ht="12.75">
      <c r="A301" s="40"/>
      <c r="C301" s="54"/>
      <c r="D301" s="180"/>
    </row>
    <row r="302" spans="1:4" ht="12.75">
      <c r="A302" s="40"/>
      <c r="C302" s="54"/>
      <c r="D302" s="180"/>
    </row>
    <row r="303" spans="1:4" ht="12.75">
      <c r="A303" s="40"/>
      <c r="C303" s="54"/>
      <c r="D303" s="180"/>
    </row>
    <row r="304" spans="1:4" ht="12.75">
      <c r="A304" s="40"/>
      <c r="C304" s="54"/>
      <c r="D304" s="180"/>
    </row>
    <row r="305" spans="1:4" ht="12.75">
      <c r="A305" s="40"/>
      <c r="C305" s="54"/>
      <c r="D305" s="180"/>
    </row>
    <row r="306" spans="1:4" ht="12.75">
      <c r="A306" s="40"/>
      <c r="C306" s="54"/>
      <c r="D306" s="180"/>
    </row>
    <row r="307" spans="1:4" ht="12.75">
      <c r="A307" s="40"/>
      <c r="C307" s="54"/>
      <c r="D307" s="180"/>
    </row>
    <row r="308" spans="1:4" ht="12.75">
      <c r="A308" s="40"/>
      <c r="C308" s="54"/>
      <c r="D308" s="180"/>
    </row>
    <row r="309" spans="1:4" ht="12.75">
      <c r="A309" s="40"/>
      <c r="C309" s="54"/>
      <c r="D309" s="180"/>
    </row>
    <row r="310" spans="1:4" ht="12.75">
      <c r="A310" s="40"/>
      <c r="C310" s="54"/>
      <c r="D310" s="180"/>
    </row>
    <row r="311" spans="1:4" ht="12.75">
      <c r="A311" s="40"/>
      <c r="C311" s="54"/>
      <c r="D311" s="180"/>
    </row>
    <row r="312" spans="1:4" ht="12.75">
      <c r="A312" s="40"/>
      <c r="C312" s="54"/>
      <c r="D312" s="180"/>
    </row>
    <row r="313" spans="1:4" ht="12.75">
      <c r="A313" s="40"/>
      <c r="C313" s="54"/>
      <c r="D313" s="180"/>
    </row>
    <row r="314" spans="1:4" ht="12.75">
      <c r="A314" s="40"/>
      <c r="C314" s="54"/>
      <c r="D314" s="180"/>
    </row>
    <row r="315" spans="1:4" ht="12.75">
      <c r="A315" s="40"/>
      <c r="C315" s="54"/>
      <c r="D315" s="180"/>
    </row>
    <row r="316" spans="1:4" ht="12.75">
      <c r="A316" s="40"/>
      <c r="C316" s="54"/>
      <c r="D316" s="180"/>
    </row>
    <row r="317" spans="1:4" ht="12.75">
      <c r="A317" s="40"/>
      <c r="C317" s="54"/>
      <c r="D317" s="180"/>
    </row>
    <row r="318" spans="1:4" ht="12.75">
      <c r="A318" s="40"/>
      <c r="C318" s="54"/>
      <c r="D318" s="180"/>
    </row>
    <row r="319" spans="1:4" ht="12.75">
      <c r="A319" s="40"/>
      <c r="C319" s="54"/>
      <c r="D319" s="180"/>
    </row>
    <row r="320" spans="1:4" ht="12.75">
      <c r="A320" s="40"/>
      <c r="C320" s="54"/>
      <c r="D320" s="180"/>
    </row>
    <row r="321" spans="1:4" ht="12.75">
      <c r="A321" s="40"/>
      <c r="C321" s="54"/>
      <c r="D321" s="180"/>
    </row>
    <row r="322" spans="1:4" ht="12.75">
      <c r="A322" s="40"/>
      <c r="C322" s="54"/>
      <c r="D322" s="180"/>
    </row>
    <row r="323" spans="1:4" ht="12.75">
      <c r="A323" s="40"/>
      <c r="C323" s="54"/>
      <c r="D323" s="180"/>
    </row>
    <row r="324" spans="1:4" ht="12.75">
      <c r="A324" s="40"/>
      <c r="C324" s="54"/>
      <c r="D324" s="180"/>
    </row>
    <row r="325" spans="1:4" ht="12.75">
      <c r="A325" s="40"/>
      <c r="C325" s="54"/>
      <c r="D325" s="180"/>
    </row>
    <row r="326" spans="1:4" ht="12.75">
      <c r="A326" s="40"/>
      <c r="C326" s="54"/>
      <c r="D326" s="180"/>
    </row>
    <row r="327" spans="1:4" ht="12.75">
      <c r="A327" s="40"/>
      <c r="C327" s="54"/>
      <c r="D327" s="180"/>
    </row>
    <row r="328" spans="1:4" ht="12.75">
      <c r="A328" s="40"/>
      <c r="C328" s="54"/>
      <c r="D328" s="180"/>
    </row>
    <row r="329" spans="1:4" ht="12.75">
      <c r="A329" s="40"/>
      <c r="C329" s="54"/>
      <c r="D329" s="180"/>
    </row>
    <row r="330" spans="1:4" ht="12.75">
      <c r="A330" s="40"/>
      <c r="C330" s="54"/>
      <c r="D330" s="180"/>
    </row>
    <row r="331" spans="1:4" ht="12.75">
      <c r="A331" s="40"/>
      <c r="C331" s="54"/>
      <c r="D331" s="180"/>
    </row>
    <row r="332" spans="1:4" ht="12.75">
      <c r="A332" s="40"/>
      <c r="C332" s="54"/>
      <c r="D332" s="180"/>
    </row>
    <row r="333" spans="1:4" ht="12.75">
      <c r="A333" s="40"/>
      <c r="C333" s="54"/>
      <c r="D333" s="180"/>
    </row>
    <row r="334" spans="1:4" ht="12.75">
      <c r="A334" s="40"/>
      <c r="C334" s="54"/>
      <c r="D334" s="180"/>
    </row>
    <row r="335" spans="1:4" ht="12.75">
      <c r="A335" s="40"/>
      <c r="C335" s="54"/>
      <c r="D335" s="180"/>
    </row>
    <row r="336" spans="1:4" ht="12.75">
      <c r="A336" s="40"/>
      <c r="C336" s="54"/>
      <c r="D336" s="180"/>
    </row>
    <row r="337" spans="1:4" ht="12.75">
      <c r="A337" s="40"/>
      <c r="C337" s="54"/>
      <c r="D337" s="180"/>
    </row>
    <row r="338" spans="1:4" ht="12.75">
      <c r="A338" s="40"/>
      <c r="C338" s="54"/>
      <c r="D338" s="180"/>
    </row>
    <row r="339" spans="1:4" ht="12.75">
      <c r="A339" s="40"/>
      <c r="C339" s="54"/>
      <c r="D339" s="180"/>
    </row>
    <row r="340" spans="1:4" ht="12.75">
      <c r="A340" s="40"/>
      <c r="C340" s="54"/>
      <c r="D340" s="180"/>
    </row>
    <row r="341" spans="1:4" ht="12.75">
      <c r="A341" s="40"/>
      <c r="C341" s="54"/>
      <c r="D341" s="180"/>
    </row>
    <row r="342" spans="1:4" ht="12.75">
      <c r="A342" s="40"/>
      <c r="C342" s="54"/>
      <c r="D342" s="180"/>
    </row>
    <row r="343" spans="1:4" ht="12.75">
      <c r="A343" s="40"/>
      <c r="C343" s="54"/>
      <c r="D343" s="180"/>
    </row>
    <row r="344" spans="1:4" ht="12.75">
      <c r="A344" s="40"/>
      <c r="C344" s="54"/>
      <c r="D344" s="180"/>
    </row>
    <row r="345" spans="1:4" ht="12.75">
      <c r="A345" s="40"/>
      <c r="C345" s="54"/>
      <c r="D345" s="180"/>
    </row>
    <row r="346" spans="1:4" ht="12.75">
      <c r="A346" s="40"/>
      <c r="C346" s="54"/>
      <c r="D346" s="180"/>
    </row>
    <row r="347" spans="1:4" ht="12.75">
      <c r="A347" s="40"/>
      <c r="C347" s="54"/>
      <c r="D347" s="180"/>
    </row>
    <row r="348" spans="1:4" ht="12.75">
      <c r="A348" s="40"/>
      <c r="C348" s="54"/>
      <c r="D348" s="180"/>
    </row>
    <row r="349" spans="1:4" ht="12.75">
      <c r="A349" s="40"/>
      <c r="C349" s="54"/>
      <c r="D349" s="180"/>
    </row>
    <row r="350" spans="1:4" ht="12.75">
      <c r="A350" s="40"/>
      <c r="C350" s="54"/>
      <c r="D350" s="180"/>
    </row>
    <row r="351" spans="1:4" ht="12.75">
      <c r="A351" s="40"/>
      <c r="C351" s="54"/>
      <c r="D351" s="180"/>
    </row>
    <row r="352" spans="1:4" ht="12.75">
      <c r="A352" s="40"/>
      <c r="C352" s="54"/>
      <c r="D352" s="180"/>
    </row>
    <row r="353" spans="1:4" ht="12.75">
      <c r="A353" s="40"/>
      <c r="C353" s="54"/>
      <c r="D353" s="180"/>
    </row>
    <row r="354" spans="1:4" ht="12.75">
      <c r="A354" s="40"/>
      <c r="C354" s="54"/>
      <c r="D354" s="180"/>
    </row>
    <row r="355" spans="1:4" ht="12.75">
      <c r="A355" s="40"/>
      <c r="C355" s="54"/>
      <c r="D355" s="180"/>
    </row>
    <row r="356" spans="1:4" ht="12.75">
      <c r="A356" s="40"/>
      <c r="C356" s="54"/>
      <c r="D356" s="180"/>
    </row>
    <row r="357" spans="1:4" ht="12.75">
      <c r="A357" s="40"/>
      <c r="C357" s="54"/>
      <c r="D357" s="180"/>
    </row>
    <row r="358" spans="1:4" ht="12.75">
      <c r="A358" s="40"/>
      <c r="C358" s="54"/>
      <c r="D358" s="180"/>
    </row>
    <row r="359" spans="1:4" ht="12.75">
      <c r="A359" s="40"/>
      <c r="C359" s="54"/>
      <c r="D359" s="180"/>
    </row>
    <row r="360" spans="1:4" ht="12.75">
      <c r="A360" s="40"/>
      <c r="C360" s="54"/>
      <c r="D360" s="180"/>
    </row>
    <row r="361" spans="1:4" ht="12.75">
      <c r="A361" s="40"/>
      <c r="C361" s="54"/>
      <c r="D361" s="180"/>
    </row>
    <row r="362" spans="1:4" ht="12.75">
      <c r="A362" s="40"/>
      <c r="C362" s="54"/>
      <c r="D362" s="180"/>
    </row>
    <row r="363" spans="1:4" ht="12.75">
      <c r="A363" s="40"/>
      <c r="C363" s="54"/>
      <c r="D363" s="180"/>
    </row>
    <row r="364" spans="1:4" ht="12.75">
      <c r="A364" s="40"/>
      <c r="C364" s="54"/>
      <c r="D364" s="180"/>
    </row>
    <row r="365" spans="1:4" ht="12.75">
      <c r="A365" s="40"/>
      <c r="C365" s="54"/>
      <c r="D365" s="180"/>
    </row>
    <row r="366" spans="1:4" ht="12.75">
      <c r="A366" s="40"/>
      <c r="C366" s="54"/>
      <c r="D366" s="180"/>
    </row>
    <row r="367" spans="1:4" ht="12.75">
      <c r="A367" s="40"/>
      <c r="C367" s="54"/>
      <c r="D367" s="180"/>
    </row>
    <row r="368" spans="1:4" ht="12.75">
      <c r="A368" s="40"/>
      <c r="C368" s="54"/>
      <c r="D368" s="180"/>
    </row>
    <row r="369" spans="1:4" ht="12.75">
      <c r="A369" s="40"/>
      <c r="C369" s="54"/>
      <c r="D369" s="180"/>
    </row>
    <row r="370" spans="1:4" ht="12.75">
      <c r="A370" s="40"/>
      <c r="C370" s="54"/>
      <c r="D370" s="180"/>
    </row>
    <row r="371" spans="1:4" ht="12.75">
      <c r="A371" s="40"/>
      <c r="C371" s="54"/>
      <c r="D371" s="180"/>
    </row>
    <row r="372" spans="1:4" ht="12.75">
      <c r="A372" s="40"/>
      <c r="C372" s="54"/>
      <c r="D372" s="180"/>
    </row>
    <row r="373" spans="1:4" ht="12.75">
      <c r="A373" s="40"/>
      <c r="C373" s="54"/>
      <c r="D373" s="180"/>
    </row>
    <row r="374" spans="1:4" ht="12.75">
      <c r="A374" s="40"/>
      <c r="C374" s="54"/>
      <c r="D374" s="180"/>
    </row>
    <row r="375" spans="1:4" ht="12.75">
      <c r="A375" s="40"/>
      <c r="C375" s="54"/>
      <c r="D375" s="180"/>
    </row>
    <row r="376" spans="1:4" ht="12.75">
      <c r="A376" s="40"/>
      <c r="C376" s="54"/>
      <c r="D376" s="180"/>
    </row>
    <row r="377" spans="1:4" ht="12.75">
      <c r="A377" s="40"/>
      <c r="C377" s="54"/>
      <c r="D377" s="180"/>
    </row>
    <row r="378" spans="1:4" ht="12.75">
      <c r="A378" s="40"/>
      <c r="C378" s="54"/>
      <c r="D378" s="180"/>
    </row>
    <row r="379" spans="1:4" ht="12.75">
      <c r="A379" s="40"/>
      <c r="C379" s="54"/>
      <c r="D379" s="180"/>
    </row>
    <row r="380" spans="1:4" ht="12.75">
      <c r="A380" s="40"/>
      <c r="C380" s="54"/>
      <c r="D380" s="180"/>
    </row>
    <row r="381" spans="1:4" ht="12.75">
      <c r="A381" s="40"/>
      <c r="C381" s="54"/>
      <c r="D381" s="180"/>
    </row>
    <row r="382" spans="1:4" ht="12.75">
      <c r="A382" s="40"/>
      <c r="C382" s="54"/>
      <c r="D382" s="180"/>
    </row>
    <row r="383" spans="1:4" ht="12.75">
      <c r="A383" s="40"/>
      <c r="C383" s="54"/>
      <c r="D383" s="180"/>
    </row>
    <row r="384" spans="1:4" ht="12.75">
      <c r="A384" s="40"/>
      <c r="C384" s="54"/>
      <c r="D384" s="180"/>
    </row>
    <row r="385" spans="1:4" ht="12.75">
      <c r="A385" s="40"/>
      <c r="C385" s="54"/>
      <c r="D385" s="180"/>
    </row>
    <row r="386" spans="1:4" ht="12.75">
      <c r="A386" s="40"/>
      <c r="C386" s="54"/>
      <c r="D386" s="180"/>
    </row>
    <row r="387" spans="1:4" ht="12.75">
      <c r="A387" s="40"/>
      <c r="C387" s="54"/>
      <c r="D387" s="180"/>
    </row>
    <row r="388" spans="1:4" ht="12.75">
      <c r="A388" s="40"/>
      <c r="C388" s="54"/>
      <c r="D388" s="180"/>
    </row>
    <row r="389" spans="1:4" ht="12.75">
      <c r="A389" s="40"/>
      <c r="C389" s="54"/>
      <c r="D389" s="180"/>
    </row>
    <row r="390" spans="1:4" ht="12.75">
      <c r="A390" s="40"/>
      <c r="C390" s="54"/>
      <c r="D390" s="180"/>
    </row>
    <row r="391" spans="1:4" ht="12.75">
      <c r="A391" s="40"/>
      <c r="C391" s="54"/>
      <c r="D391" s="180"/>
    </row>
    <row r="392" spans="1:4" ht="12.75">
      <c r="A392" s="40"/>
      <c r="C392" s="54"/>
      <c r="D392" s="180"/>
    </row>
    <row r="393" spans="1:4" ht="12.75">
      <c r="A393" s="40"/>
      <c r="C393" s="54"/>
      <c r="D393" s="180"/>
    </row>
    <row r="394" spans="1:4" ht="12.75">
      <c r="A394" s="40"/>
      <c r="C394" s="54"/>
      <c r="D394" s="180"/>
    </row>
    <row r="395" spans="1:4" ht="12.75">
      <c r="A395" s="40"/>
      <c r="C395" s="54"/>
      <c r="D395" s="180"/>
    </row>
    <row r="396" spans="1:4" ht="12.75">
      <c r="A396" s="40"/>
      <c r="C396" s="54"/>
      <c r="D396" s="180"/>
    </row>
    <row r="397" spans="1:4" ht="12.75">
      <c r="A397" s="40"/>
      <c r="C397" s="54"/>
      <c r="D397" s="180"/>
    </row>
    <row r="398" spans="1:4" ht="12.75">
      <c r="A398" s="40"/>
      <c r="C398" s="54"/>
      <c r="D398" s="180"/>
    </row>
    <row r="399" spans="1:4" ht="12.75">
      <c r="A399" s="40"/>
      <c r="C399" s="54"/>
      <c r="D399" s="180"/>
    </row>
    <row r="400" spans="1:4" ht="12.75">
      <c r="A400" s="40"/>
      <c r="C400" s="54"/>
      <c r="D400" s="180"/>
    </row>
    <row r="401" spans="1:4" ht="12.75">
      <c r="A401" s="40"/>
      <c r="C401" s="54"/>
      <c r="D401" s="180"/>
    </row>
    <row r="402" spans="1:4" ht="12.75">
      <c r="A402" s="40"/>
      <c r="C402" s="54"/>
      <c r="D402" s="180"/>
    </row>
    <row r="403" spans="1:4" ht="12.75">
      <c r="A403" s="40"/>
      <c r="C403" s="54"/>
      <c r="D403" s="180"/>
    </row>
    <row r="404" spans="1:4" ht="12.75">
      <c r="A404" s="40"/>
      <c r="C404" s="54"/>
      <c r="D404" s="180"/>
    </row>
    <row r="405" spans="1:4" ht="12.75">
      <c r="A405" s="40"/>
      <c r="C405" s="54"/>
      <c r="D405" s="180"/>
    </row>
    <row r="406" spans="1:4" ht="12.75">
      <c r="A406" s="40"/>
      <c r="C406" s="54"/>
      <c r="D406" s="180"/>
    </row>
    <row r="407" spans="1:4" ht="12.75">
      <c r="A407" s="40"/>
      <c r="C407" s="54"/>
      <c r="D407" s="180"/>
    </row>
    <row r="408" spans="1:4" ht="12.75">
      <c r="A408" s="40"/>
      <c r="C408" s="54"/>
      <c r="D408" s="180"/>
    </row>
    <row r="409" spans="1:4" ht="12.75">
      <c r="A409" s="40"/>
      <c r="C409" s="54"/>
      <c r="D409" s="180"/>
    </row>
    <row r="410" spans="1:4" ht="12.75">
      <c r="A410" s="40"/>
      <c r="C410" s="54"/>
      <c r="D410" s="180"/>
    </row>
    <row r="411" spans="1:4" ht="12.75">
      <c r="A411" s="40"/>
      <c r="C411" s="54"/>
      <c r="D411" s="180"/>
    </row>
    <row r="412" spans="1:4" ht="12.75">
      <c r="A412" s="40"/>
      <c r="C412" s="54"/>
      <c r="D412" s="180"/>
    </row>
    <row r="413" spans="1:4" ht="12.75">
      <c r="A413" s="40"/>
      <c r="C413" s="54"/>
      <c r="D413" s="180"/>
    </row>
    <row r="414" spans="1:4" ht="12.75">
      <c r="A414" s="40"/>
      <c r="C414" s="54"/>
      <c r="D414" s="180"/>
    </row>
    <row r="415" spans="1:4" ht="12.75">
      <c r="A415" s="40"/>
      <c r="C415" s="54"/>
      <c r="D415" s="180"/>
    </row>
    <row r="416" spans="1:4" ht="12.75">
      <c r="A416" s="40"/>
      <c r="C416" s="54"/>
      <c r="D416" s="180"/>
    </row>
    <row r="417" spans="1:4" ht="12.75">
      <c r="A417" s="40"/>
      <c r="C417" s="54"/>
      <c r="D417" s="180"/>
    </row>
    <row r="418" spans="1:4" ht="12.75">
      <c r="A418" s="40"/>
      <c r="C418" s="54"/>
      <c r="D418" s="180"/>
    </row>
    <row r="419" spans="1:4" ht="12.75">
      <c r="A419" s="40"/>
      <c r="C419" s="54"/>
      <c r="D419" s="180"/>
    </row>
    <row r="420" spans="1:4" ht="12.75">
      <c r="A420" s="40"/>
      <c r="C420" s="54"/>
      <c r="D420" s="180"/>
    </row>
    <row r="421" spans="1:4" ht="12.75">
      <c r="A421" s="40"/>
      <c r="C421" s="54"/>
      <c r="D421" s="180"/>
    </row>
    <row r="422" spans="1:4" ht="12.75">
      <c r="A422" s="40"/>
      <c r="C422" s="54"/>
      <c r="D422" s="180"/>
    </row>
    <row r="423" spans="1:4" ht="12.75">
      <c r="A423" s="40"/>
      <c r="C423" s="54"/>
      <c r="D423" s="180"/>
    </row>
    <row r="424" spans="1:4" ht="12.75">
      <c r="A424" s="40"/>
      <c r="C424" s="54"/>
      <c r="D424" s="180"/>
    </row>
    <row r="425" spans="1:4" ht="12.75">
      <c r="A425" s="40"/>
      <c r="C425" s="54"/>
      <c r="D425" s="180"/>
    </row>
    <row r="426" spans="1:4" ht="12.75">
      <c r="A426" s="40"/>
      <c r="C426" s="54"/>
      <c r="D426" s="180"/>
    </row>
    <row r="427" spans="1:4" ht="12.75">
      <c r="A427" s="40"/>
      <c r="C427" s="54"/>
      <c r="D427" s="180"/>
    </row>
    <row r="428" spans="1:4" ht="12.75">
      <c r="A428" s="40"/>
      <c r="C428" s="54"/>
      <c r="D428" s="180"/>
    </row>
    <row r="429" spans="1:4" ht="12.75">
      <c r="A429" s="40"/>
      <c r="C429" s="54"/>
      <c r="D429" s="180"/>
    </row>
    <row r="430" spans="1:4" ht="12.75">
      <c r="A430" s="40"/>
      <c r="C430" s="54"/>
      <c r="D430" s="180"/>
    </row>
    <row r="431" spans="1:4" ht="12.75">
      <c r="A431" s="40"/>
      <c r="C431" s="54"/>
      <c r="D431" s="180"/>
    </row>
    <row r="432" spans="1:4" ht="12.75">
      <c r="A432" s="40"/>
      <c r="C432" s="54"/>
      <c r="D432" s="180"/>
    </row>
    <row r="433" spans="1:4" ht="12.75">
      <c r="A433" s="40"/>
      <c r="C433" s="54"/>
      <c r="D433" s="180"/>
    </row>
    <row r="434" spans="1:4" ht="12.75">
      <c r="A434" s="40"/>
      <c r="C434" s="54"/>
      <c r="D434" s="180"/>
    </row>
    <row r="435" spans="1:4" ht="12.75">
      <c r="A435" s="40"/>
      <c r="C435" s="54"/>
      <c r="D435" s="180"/>
    </row>
    <row r="436" spans="1:4" ht="12.75">
      <c r="A436" s="40"/>
      <c r="C436" s="54"/>
      <c r="D436" s="180"/>
    </row>
    <row r="437" spans="1:4" ht="12.75">
      <c r="A437" s="40"/>
      <c r="C437" s="54"/>
      <c r="D437" s="180"/>
    </row>
    <row r="438" spans="1:4" ht="12.75">
      <c r="A438" s="40"/>
      <c r="C438" s="54"/>
      <c r="D438" s="180"/>
    </row>
    <row r="439" spans="1:4" ht="12.75">
      <c r="A439" s="40"/>
      <c r="C439" s="54"/>
      <c r="D439" s="180"/>
    </row>
    <row r="440" spans="1:4" ht="12.75">
      <c r="A440" s="40"/>
      <c r="C440" s="54"/>
      <c r="D440" s="180"/>
    </row>
    <row r="441" spans="1:4" ht="12.75">
      <c r="A441" s="40"/>
      <c r="C441" s="54"/>
      <c r="D441" s="180"/>
    </row>
    <row r="442" spans="1:4" ht="12.75">
      <c r="A442" s="40"/>
      <c r="C442" s="54"/>
      <c r="D442" s="180"/>
    </row>
    <row r="443" spans="1:4" ht="12.75">
      <c r="A443" s="40"/>
      <c r="C443" s="54"/>
      <c r="D443" s="180"/>
    </row>
    <row r="444" spans="1:4" ht="12.75">
      <c r="A444" s="40"/>
      <c r="C444" s="54"/>
      <c r="D444" s="180"/>
    </row>
    <row r="445" spans="1:4" ht="12.75">
      <c r="A445" s="40"/>
      <c r="C445" s="54"/>
      <c r="D445" s="180"/>
    </row>
    <row r="446" spans="1:4" ht="12.75">
      <c r="A446" s="40"/>
      <c r="C446" s="54"/>
      <c r="D446" s="180"/>
    </row>
    <row r="447" spans="1:4" ht="12.75">
      <c r="A447" s="40"/>
      <c r="C447" s="54"/>
      <c r="D447" s="180"/>
    </row>
    <row r="448" spans="1:4" ht="12.75">
      <c r="A448" s="40"/>
      <c r="C448" s="54"/>
      <c r="D448" s="180"/>
    </row>
    <row r="449" spans="1:4" ht="12.75">
      <c r="A449" s="40"/>
      <c r="C449" s="54"/>
      <c r="D449" s="180"/>
    </row>
    <row r="450" spans="1:4" ht="12.75">
      <c r="A450" s="40"/>
      <c r="C450" s="54"/>
      <c r="D450" s="180"/>
    </row>
    <row r="451" spans="1:4" ht="12.75">
      <c r="A451" s="40"/>
      <c r="C451" s="54"/>
      <c r="D451" s="180"/>
    </row>
    <row r="452" spans="1:4" ht="12.75">
      <c r="A452" s="40"/>
      <c r="C452" s="54"/>
      <c r="D452" s="180"/>
    </row>
    <row r="453" spans="1:4" ht="12.75">
      <c r="A453" s="40"/>
      <c r="C453" s="54"/>
      <c r="D453" s="180"/>
    </row>
    <row r="454" spans="1:4" ht="12.75">
      <c r="A454" s="40"/>
      <c r="C454" s="54"/>
      <c r="D454" s="180"/>
    </row>
    <row r="455" spans="1:4" ht="12.75">
      <c r="A455" s="40"/>
      <c r="C455" s="54"/>
      <c r="D455" s="180"/>
    </row>
    <row r="456" spans="1:4" ht="12.75">
      <c r="A456" s="40"/>
      <c r="C456" s="54"/>
      <c r="D456" s="180"/>
    </row>
    <row r="457" spans="1:4" ht="12.75">
      <c r="A457" s="40"/>
      <c r="C457" s="54"/>
      <c r="D457" s="180"/>
    </row>
    <row r="458" spans="1:4" ht="12.75">
      <c r="A458" s="40"/>
      <c r="C458" s="54"/>
      <c r="D458" s="180"/>
    </row>
    <row r="459" spans="1:4" ht="12.75">
      <c r="A459" s="40"/>
      <c r="C459" s="54"/>
      <c r="D459" s="180"/>
    </row>
    <row r="460" spans="1:4" ht="12.75">
      <c r="A460" s="40"/>
      <c r="C460" s="54"/>
      <c r="D460" s="180"/>
    </row>
    <row r="461" spans="1:4" ht="12.75">
      <c r="A461" s="40"/>
      <c r="C461" s="54"/>
      <c r="D461" s="180"/>
    </row>
    <row r="462" spans="1:4" ht="12.75">
      <c r="A462" s="40"/>
      <c r="C462" s="54"/>
      <c r="D462" s="180"/>
    </row>
    <row r="463" spans="1:4" ht="12.75">
      <c r="A463" s="40"/>
      <c r="C463" s="54"/>
      <c r="D463" s="180"/>
    </row>
    <row r="464" spans="1:4" ht="12.75">
      <c r="A464" s="40"/>
      <c r="C464" s="54"/>
      <c r="D464" s="180"/>
    </row>
    <row r="465" spans="1:4" ht="12.75">
      <c r="A465" s="40"/>
      <c r="C465" s="54"/>
      <c r="D465" s="180"/>
    </row>
    <row r="466" spans="1:4" ht="12.75">
      <c r="A466" s="40"/>
      <c r="C466" s="54"/>
      <c r="D466" s="180"/>
    </row>
    <row r="467" spans="1:4" ht="12.75">
      <c r="A467" s="40"/>
      <c r="C467" s="54"/>
      <c r="D467" s="180"/>
    </row>
    <row r="468" spans="1:4" ht="12.75">
      <c r="A468" s="40"/>
      <c r="C468" s="54"/>
      <c r="D468" s="180"/>
    </row>
    <row r="469" spans="1:4" ht="12.75">
      <c r="A469" s="40"/>
      <c r="C469" s="54"/>
      <c r="D469" s="180"/>
    </row>
    <row r="470" spans="1:4" ht="12.75">
      <c r="A470" s="40"/>
      <c r="C470" s="54"/>
      <c r="D470" s="180"/>
    </row>
    <row r="471" spans="1:4" ht="12.75">
      <c r="A471" s="40"/>
      <c r="C471" s="54"/>
      <c r="D471" s="180"/>
    </row>
    <row r="472" spans="1:4" ht="12.75">
      <c r="A472" s="40"/>
      <c r="C472" s="54"/>
      <c r="D472" s="180"/>
    </row>
    <row r="473" spans="1:4" ht="12.75">
      <c r="A473" s="40"/>
      <c r="C473" s="54"/>
      <c r="D473" s="180"/>
    </row>
    <row r="474" spans="1:4" ht="12.75">
      <c r="A474" s="40"/>
      <c r="C474" s="54"/>
      <c r="D474" s="180"/>
    </row>
    <row r="475" spans="1:4" ht="12.75">
      <c r="A475" s="40"/>
      <c r="C475" s="54"/>
      <c r="D475" s="180"/>
    </row>
    <row r="476" spans="1:4" ht="12.75">
      <c r="A476" s="40"/>
      <c r="C476" s="54"/>
      <c r="D476" s="180"/>
    </row>
    <row r="477" spans="1:4" ht="12.75">
      <c r="A477" s="40"/>
      <c r="C477" s="54"/>
      <c r="D477" s="180"/>
    </row>
    <row r="478" spans="1:4" ht="12.75">
      <c r="A478" s="40"/>
      <c r="C478" s="54"/>
      <c r="D478" s="180"/>
    </row>
    <row r="479" spans="1:4" ht="12.75">
      <c r="A479" s="40"/>
      <c r="C479" s="54"/>
      <c r="D479" s="180"/>
    </row>
    <row r="480" spans="1:4" ht="12.75">
      <c r="A480" s="40"/>
      <c r="C480" s="54"/>
      <c r="D480" s="180"/>
    </row>
    <row r="481" spans="1:4" ht="12.75">
      <c r="A481" s="40"/>
      <c r="C481" s="54"/>
      <c r="D481" s="180"/>
    </row>
    <row r="482" spans="1:4" ht="12.75">
      <c r="A482" s="40"/>
      <c r="C482" s="54"/>
      <c r="D482" s="180"/>
    </row>
    <row r="483" spans="1:4" ht="12.75">
      <c r="A483" s="40"/>
      <c r="C483" s="54"/>
      <c r="D483" s="180"/>
    </row>
    <row r="484" spans="1:4" ht="12.75">
      <c r="A484" s="40"/>
      <c r="C484" s="54"/>
      <c r="D484" s="180"/>
    </row>
    <row r="485" spans="1:4" ht="12.75">
      <c r="A485" s="40"/>
      <c r="C485" s="54"/>
      <c r="D485" s="180"/>
    </row>
    <row r="486" spans="1:4" ht="12.75">
      <c r="A486" s="40"/>
      <c r="C486" s="54"/>
      <c r="D486" s="180"/>
    </row>
    <row r="487" spans="1:4" ht="12.75">
      <c r="A487" s="40"/>
      <c r="C487" s="54"/>
      <c r="D487" s="180"/>
    </row>
    <row r="488" spans="1:4" ht="12.75">
      <c r="A488" s="40"/>
      <c r="C488" s="54"/>
      <c r="D488" s="180"/>
    </row>
    <row r="489" spans="1:4" ht="12.75">
      <c r="A489" s="40"/>
      <c r="C489" s="54"/>
      <c r="D489" s="180"/>
    </row>
    <row r="490" spans="1:4" ht="12.75">
      <c r="A490" s="40"/>
      <c r="C490" s="54"/>
      <c r="D490" s="180"/>
    </row>
    <row r="491" spans="1:4" ht="12.75">
      <c r="A491" s="40"/>
      <c r="C491" s="54"/>
      <c r="D491" s="180"/>
    </row>
    <row r="492" spans="1:4" ht="12.75">
      <c r="A492" s="40"/>
      <c r="C492" s="54"/>
      <c r="D492" s="180"/>
    </row>
    <row r="493" spans="1:4" ht="12.75">
      <c r="A493" s="40"/>
      <c r="C493" s="54"/>
      <c r="D493" s="180"/>
    </row>
    <row r="494" spans="1:4" ht="12.75">
      <c r="A494" s="40"/>
      <c r="C494" s="54"/>
      <c r="D494" s="180"/>
    </row>
    <row r="495" spans="1:4" ht="12.75">
      <c r="A495" s="40"/>
      <c r="C495" s="54"/>
      <c r="D495" s="180"/>
    </row>
    <row r="496" spans="1:4" ht="12.75">
      <c r="A496" s="40"/>
      <c r="C496" s="54"/>
      <c r="D496" s="180"/>
    </row>
    <row r="497" spans="1:4" ht="12.75">
      <c r="A497" s="40"/>
      <c r="C497" s="54"/>
      <c r="D497" s="180"/>
    </row>
    <row r="498" spans="1:4" ht="12.75">
      <c r="A498" s="40"/>
      <c r="C498" s="54"/>
      <c r="D498" s="180"/>
    </row>
    <row r="499" spans="1:4" ht="12.75">
      <c r="A499" s="40"/>
      <c r="C499" s="54"/>
      <c r="D499" s="180"/>
    </row>
    <row r="500" spans="1:4" ht="12.75">
      <c r="A500" s="40"/>
      <c r="C500" s="54"/>
      <c r="D500" s="180"/>
    </row>
    <row r="501" spans="1:4" ht="12.75">
      <c r="A501" s="40"/>
      <c r="C501" s="54"/>
      <c r="D501" s="180"/>
    </row>
    <row r="502" spans="1:4" ht="12.75">
      <c r="A502" s="40"/>
      <c r="C502" s="54"/>
      <c r="D502" s="180"/>
    </row>
    <row r="503" spans="1:4" ht="12.75">
      <c r="A503" s="40"/>
      <c r="C503" s="54"/>
      <c r="D503" s="180"/>
    </row>
    <row r="504" spans="1:4" ht="12.75">
      <c r="A504" s="40"/>
      <c r="C504" s="54"/>
      <c r="D504" s="180"/>
    </row>
    <row r="505" spans="1:4" ht="12.75">
      <c r="A505" s="40"/>
      <c r="C505" s="54"/>
      <c r="D505" s="180"/>
    </row>
    <row r="506" spans="1:4" ht="12.75">
      <c r="A506" s="40"/>
      <c r="C506" s="54"/>
      <c r="D506" s="180"/>
    </row>
    <row r="507" spans="1:4" ht="12.75">
      <c r="A507" s="40"/>
      <c r="C507" s="54"/>
      <c r="D507" s="180"/>
    </row>
    <row r="508" spans="1:4" ht="12.75">
      <c r="A508" s="40"/>
      <c r="C508" s="54"/>
      <c r="D508" s="180"/>
    </row>
    <row r="509" spans="1:4" ht="12.75">
      <c r="A509" s="40"/>
      <c r="C509" s="54"/>
      <c r="D509" s="180"/>
    </row>
    <row r="510" spans="1:4" ht="12.75">
      <c r="A510" s="40"/>
      <c r="C510" s="54"/>
      <c r="D510" s="180"/>
    </row>
    <row r="511" spans="1:4" ht="12.75">
      <c r="A511" s="40"/>
      <c r="C511" s="54"/>
      <c r="D511" s="180"/>
    </row>
    <row r="512" spans="1:4" ht="12.75">
      <c r="A512" s="40"/>
      <c r="C512" s="54"/>
      <c r="D512" s="180"/>
    </row>
    <row r="513" spans="1:4" ht="12.75">
      <c r="A513" s="40"/>
      <c r="C513" s="54"/>
      <c r="D513" s="180"/>
    </row>
    <row r="514" spans="1:4" ht="12.75">
      <c r="A514" s="40"/>
      <c r="C514" s="54"/>
      <c r="D514" s="180"/>
    </row>
    <row r="515" spans="1:4" ht="12.75">
      <c r="A515" s="40"/>
      <c r="C515" s="54"/>
      <c r="D515" s="180"/>
    </row>
    <row r="516" spans="1:4" ht="12.75">
      <c r="A516" s="40"/>
      <c r="C516" s="54"/>
      <c r="D516" s="180"/>
    </row>
    <row r="517" spans="1:4" ht="12.75">
      <c r="A517" s="40"/>
      <c r="C517" s="54"/>
      <c r="D517" s="180"/>
    </row>
    <row r="518" spans="1:4" ht="12.75">
      <c r="A518" s="40"/>
      <c r="C518" s="54"/>
      <c r="D518" s="180"/>
    </row>
    <row r="519" spans="1:4" ht="12.75">
      <c r="A519" s="40"/>
      <c r="C519" s="54"/>
      <c r="D519" s="180"/>
    </row>
    <row r="520" spans="1:4" ht="12.75">
      <c r="A520" s="40"/>
      <c r="C520" s="54"/>
      <c r="D520" s="180"/>
    </row>
    <row r="521" spans="1:4" ht="12.75">
      <c r="A521" s="40"/>
      <c r="C521" s="54"/>
      <c r="D521" s="180"/>
    </row>
    <row r="522" spans="1:4" ht="12.75">
      <c r="A522" s="40"/>
      <c r="C522" s="54"/>
      <c r="D522" s="180"/>
    </row>
    <row r="523" spans="1:4" ht="12.75">
      <c r="A523" s="40"/>
      <c r="C523" s="54"/>
      <c r="D523" s="180"/>
    </row>
    <row r="524" spans="1:4" ht="12.75">
      <c r="A524" s="40"/>
      <c r="C524" s="54"/>
      <c r="D524" s="180"/>
    </row>
  </sheetData>
  <sheetProtection/>
  <mergeCells count="53">
    <mergeCell ref="A4:D4"/>
    <mergeCell ref="A25:D25"/>
    <mergeCell ref="A167:D167"/>
    <mergeCell ref="A5:D5"/>
    <mergeCell ref="A50:D50"/>
    <mergeCell ref="A74:D74"/>
    <mergeCell ref="A37:D37"/>
    <mergeCell ref="A38:D38"/>
    <mergeCell ref="A42:D42"/>
    <mergeCell ref="A24:C24"/>
    <mergeCell ref="A186:D186"/>
    <mergeCell ref="A53:D53"/>
    <mergeCell ref="A138:D138"/>
    <mergeCell ref="A148:D148"/>
    <mergeCell ref="E65:E66"/>
    <mergeCell ref="A147:D147"/>
    <mergeCell ref="A54:D54"/>
    <mergeCell ref="A239:C239"/>
    <mergeCell ref="A198:D198"/>
    <mergeCell ref="A185:D185"/>
    <mergeCell ref="A98:D98"/>
    <mergeCell ref="A143:D143"/>
    <mergeCell ref="A97:D97"/>
    <mergeCell ref="A232:D232"/>
    <mergeCell ref="A146:C146"/>
    <mergeCell ref="A166:C166"/>
    <mergeCell ref="A184:C184"/>
    <mergeCell ref="A196:C196"/>
    <mergeCell ref="A212:C212"/>
    <mergeCell ref="A218:C218"/>
    <mergeCell ref="A231:C231"/>
    <mergeCell ref="A213:D213"/>
    <mergeCell ref="A219:D219"/>
    <mergeCell ref="A220:D220"/>
    <mergeCell ref="A197:D197"/>
    <mergeCell ref="A27:C27"/>
    <mergeCell ref="A36:C36"/>
    <mergeCell ref="A41:C41"/>
    <mergeCell ref="A45:C45"/>
    <mergeCell ref="A49:C49"/>
    <mergeCell ref="A46:D46"/>
    <mergeCell ref="A47:D47"/>
    <mergeCell ref="A28:D28"/>
    <mergeCell ref="A243:C243"/>
    <mergeCell ref="A52:C52"/>
    <mergeCell ref="A73:C73"/>
    <mergeCell ref="A89:C89"/>
    <mergeCell ref="A96:C96"/>
    <mergeCell ref="A137:C137"/>
    <mergeCell ref="A142:C142"/>
    <mergeCell ref="A90:D90"/>
    <mergeCell ref="D130:D132"/>
    <mergeCell ref="A240:D240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75" r:id="rId1"/>
  <headerFooter alignWithMargins="0">
    <oddFooter>&amp;CStrona &amp;P z &amp;N</oddFooter>
  </headerFooter>
  <rowBreaks count="1" manualBreakCount="1">
    <brk id="4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75" zoomScaleNormal="85" zoomScaleSheetLayoutView="75" zoomScalePageLayoutView="0" workbookViewId="0" topLeftCell="A1">
      <selection activeCell="D48" sqref="D48"/>
    </sheetView>
  </sheetViews>
  <sheetFormatPr defaultColWidth="9.140625" defaultRowHeight="12.75"/>
  <cols>
    <col min="1" max="1" width="5.8515625" style="29" customWidth="1"/>
    <col min="2" max="2" width="48.140625" style="27" customWidth="1"/>
    <col min="3" max="3" width="22.8515625" style="30" customWidth="1"/>
    <col min="4" max="5" width="20.140625" style="30" customWidth="1"/>
    <col min="6" max="6" width="15.57421875" style="0" bestFit="1" customWidth="1"/>
  </cols>
  <sheetData>
    <row r="1" spans="1:5" ht="16.5">
      <c r="A1" s="17" t="s">
        <v>24</v>
      </c>
      <c r="B1" s="25"/>
      <c r="D1" s="28"/>
      <c r="E1" s="28"/>
    </row>
    <row r="2" ht="16.5">
      <c r="B2" s="25"/>
    </row>
    <row r="3" spans="1:9" s="11" customFormat="1" ht="25.5">
      <c r="A3" s="49" t="s">
        <v>9</v>
      </c>
      <c r="B3" s="49" t="s">
        <v>7</v>
      </c>
      <c r="C3" s="50" t="s">
        <v>15</v>
      </c>
      <c r="D3" s="50" t="s">
        <v>47</v>
      </c>
      <c r="E3" s="50" t="s">
        <v>275</v>
      </c>
      <c r="F3" s="275"/>
      <c r="G3" s="276"/>
      <c r="H3" s="276"/>
      <c r="I3" s="276"/>
    </row>
    <row r="4" spans="1:5" ht="26.25" customHeight="1">
      <c r="A4" s="8">
        <v>1</v>
      </c>
      <c r="B4" s="21" t="s">
        <v>31</v>
      </c>
      <c r="C4" s="107">
        <f>764754.02+27700</f>
        <v>792454.02</v>
      </c>
      <c r="D4" s="31">
        <v>0</v>
      </c>
      <c r="E4" s="31">
        <v>12000</v>
      </c>
    </row>
    <row r="5" spans="1:5" s="126" customFormat="1" ht="26.25" customHeight="1">
      <c r="A5" s="125" t="s">
        <v>286</v>
      </c>
      <c r="B5" s="109" t="s">
        <v>287</v>
      </c>
      <c r="C5" s="107">
        <v>1000000</v>
      </c>
      <c r="D5" s="107">
        <v>0</v>
      </c>
      <c r="E5" s="107"/>
    </row>
    <row r="6" spans="1:5" s="126" customFormat="1" ht="26.25" customHeight="1">
      <c r="A6" s="125" t="s">
        <v>288</v>
      </c>
      <c r="B6" s="109" t="s">
        <v>289</v>
      </c>
      <c r="C6" s="107">
        <v>500000</v>
      </c>
      <c r="D6" s="107">
        <v>0</v>
      </c>
      <c r="E6" s="107"/>
    </row>
    <row r="7" spans="1:5" s="4" customFormat="1" ht="26.25" customHeight="1">
      <c r="A7" s="8">
        <v>2</v>
      </c>
      <c r="B7" s="22" t="s">
        <v>40</v>
      </c>
      <c r="C7" s="31">
        <f>1602656.29+31207</f>
        <v>1633863.29</v>
      </c>
      <c r="D7" s="31">
        <v>290750.23</v>
      </c>
      <c r="E7" s="94" t="s">
        <v>276</v>
      </c>
    </row>
    <row r="8" spans="1:5" s="4" customFormat="1" ht="26.25" customHeight="1">
      <c r="A8" s="8">
        <v>3</v>
      </c>
      <c r="B8" s="22" t="s">
        <v>43</v>
      </c>
      <c r="C8" s="31">
        <f>397326.61+6580</f>
        <v>403906.61</v>
      </c>
      <c r="D8" s="31">
        <v>43956.96</v>
      </c>
      <c r="E8" s="94" t="s">
        <v>276</v>
      </c>
    </row>
    <row r="9" spans="1:6" s="4" customFormat="1" ht="26.25" customHeight="1">
      <c r="A9" s="8">
        <v>4</v>
      </c>
      <c r="B9" s="21" t="s">
        <v>48</v>
      </c>
      <c r="C9" s="31">
        <f>402003.14+5811.5</f>
        <v>407814.64</v>
      </c>
      <c r="D9" s="31">
        <v>31124.95</v>
      </c>
      <c r="E9" s="94"/>
      <c r="F9" s="99"/>
    </row>
    <row r="10" spans="1:6" s="4" customFormat="1" ht="26.25" customHeight="1">
      <c r="A10" s="8">
        <v>5</v>
      </c>
      <c r="B10" s="22" t="s">
        <v>51</v>
      </c>
      <c r="C10" s="31">
        <f>18309+23104.01+3569.28</f>
        <v>44982.28999999999</v>
      </c>
      <c r="D10" s="31">
        <v>0</v>
      </c>
      <c r="E10" s="94" t="s">
        <v>276</v>
      </c>
      <c r="F10" s="121"/>
    </row>
    <row r="11" spans="1:5" s="5" customFormat="1" ht="26.25" customHeight="1">
      <c r="A11" s="13">
        <v>6</v>
      </c>
      <c r="B11" s="21" t="s">
        <v>52</v>
      </c>
      <c r="C11" s="94">
        <f>299995+2800</f>
        <v>302795</v>
      </c>
      <c r="D11" s="94">
        <v>238608</v>
      </c>
      <c r="E11" s="94" t="s">
        <v>276</v>
      </c>
    </row>
    <row r="12" spans="1:5" s="5" customFormat="1" ht="26.25" customHeight="1">
      <c r="A12" s="13">
        <v>7</v>
      </c>
      <c r="B12" s="21" t="s">
        <v>269</v>
      </c>
      <c r="C12" s="94">
        <f>2029.5+98.48+132.48+49.48+33654.45+774.64+678.99+498+7414.02+56784.93+44444.41+890+580+298+450+550+202.73+165+118+466.99+380+198+16000+2050+1890+980+599</f>
        <v>172377.1</v>
      </c>
      <c r="D12" s="94" t="s">
        <v>276</v>
      </c>
      <c r="E12" s="94" t="s">
        <v>276</v>
      </c>
    </row>
    <row r="13" spans="1:5" ht="18" customHeight="1">
      <c r="A13" s="277" t="s">
        <v>8</v>
      </c>
      <c r="B13" s="278"/>
      <c r="C13" s="33">
        <f>SUM(C4:C12)</f>
        <v>5258192.949999999</v>
      </c>
      <c r="D13" s="33">
        <f>SUM(D4:D13)</f>
        <v>0</v>
      </c>
      <c r="E13" s="33">
        <f>SUM(E4)</f>
        <v>12000</v>
      </c>
    </row>
    <row r="14" spans="2:5" ht="12.75">
      <c r="B14" s="26"/>
      <c r="C14" s="32"/>
      <c r="D14" s="32"/>
      <c r="E14" s="32"/>
    </row>
    <row r="18" ht="12.75">
      <c r="B18" s="20"/>
    </row>
    <row r="20" ht="12.75">
      <c r="B20" s="20"/>
    </row>
    <row r="21" ht="12.75">
      <c r="B21" s="20"/>
    </row>
    <row r="22" ht="12.75">
      <c r="B22" s="20"/>
    </row>
  </sheetData>
  <sheetProtection/>
  <mergeCells count="2">
    <mergeCell ref="F3:I3"/>
    <mergeCell ref="A13:B13"/>
  </mergeCells>
  <printOptions horizontalCentered="1"/>
  <pageMargins left="0.25" right="0.25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view="pageBreakPreview" zoomScale="115" zoomScaleNormal="75" zoomScaleSheetLayoutView="115" zoomScalePageLayoutView="0" workbookViewId="0" topLeftCell="A19">
      <selection activeCell="O12" sqref="O12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3" width="22.28125" style="0" customWidth="1"/>
    <col min="4" max="4" width="17.140625" style="0" customWidth="1"/>
    <col min="5" max="5" width="24.8515625" style="0" customWidth="1"/>
    <col min="6" max="6" width="14.57421875" style="0" customWidth="1"/>
    <col min="7" max="7" width="17.421875" style="0" customWidth="1"/>
    <col min="8" max="8" width="11.57421875" style="0" customWidth="1"/>
    <col min="9" max="9" width="10.8515625" style="0" customWidth="1"/>
    <col min="10" max="10" width="15.140625" style="0" customWidth="1"/>
    <col min="11" max="11" width="11.421875" style="0" customWidth="1"/>
    <col min="12" max="12" width="15.57421875" style="0" customWidth="1"/>
    <col min="13" max="13" width="17.140625" style="0" customWidth="1"/>
    <col min="14" max="15" width="15.00390625" style="0" customWidth="1"/>
    <col min="16" max="22" width="11.7109375" style="0" customWidth="1"/>
    <col min="23" max="23" width="15.140625" style="0" customWidth="1"/>
  </cols>
  <sheetData>
    <row r="1" spans="1:23" ht="12.75">
      <c r="A1" s="282" t="s">
        <v>581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4"/>
    </row>
    <row r="2" spans="1:23" ht="12.75">
      <c r="A2" s="285" t="s">
        <v>580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7"/>
    </row>
    <row r="3" spans="1:23" ht="12.75">
      <c r="A3" s="279" t="s">
        <v>579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1"/>
    </row>
    <row r="4" spans="1:23" ht="12.75" customHeight="1">
      <c r="A4" s="226" t="s">
        <v>9</v>
      </c>
      <c r="B4" s="226" t="s">
        <v>578</v>
      </c>
      <c r="C4" s="226" t="s">
        <v>577</v>
      </c>
      <c r="D4" s="226" t="s">
        <v>576</v>
      </c>
      <c r="E4" s="226" t="s">
        <v>575</v>
      </c>
      <c r="F4" s="226" t="s">
        <v>574</v>
      </c>
      <c r="G4" s="226" t="s">
        <v>573</v>
      </c>
      <c r="H4" s="226" t="s">
        <v>572</v>
      </c>
      <c r="I4" s="226" t="s">
        <v>571</v>
      </c>
      <c r="J4" s="226" t="s">
        <v>570</v>
      </c>
      <c r="K4" s="226" t="s">
        <v>569</v>
      </c>
      <c r="L4" s="226" t="s">
        <v>568</v>
      </c>
      <c r="M4" s="226" t="s">
        <v>567</v>
      </c>
      <c r="N4" s="226" t="s">
        <v>566</v>
      </c>
      <c r="O4" s="226" t="s">
        <v>565</v>
      </c>
      <c r="P4" s="226" t="s">
        <v>564</v>
      </c>
      <c r="Q4" s="226"/>
      <c r="R4" s="226" t="s">
        <v>563</v>
      </c>
      <c r="S4" s="226"/>
      <c r="T4" s="226" t="s">
        <v>562</v>
      </c>
      <c r="U4" s="226"/>
      <c r="V4" s="226"/>
      <c r="W4" s="226" t="s">
        <v>561</v>
      </c>
    </row>
    <row r="5" spans="1:23" ht="12.7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</row>
    <row r="6" spans="1:23" ht="12.75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3" t="s">
        <v>560</v>
      </c>
      <c r="Q6" s="3" t="s">
        <v>559</v>
      </c>
      <c r="R6" s="3" t="s">
        <v>560</v>
      </c>
      <c r="S6" s="3" t="s">
        <v>559</v>
      </c>
      <c r="T6" s="3" t="s">
        <v>558</v>
      </c>
      <c r="U6" s="3" t="s">
        <v>557</v>
      </c>
      <c r="V6" s="3" t="s">
        <v>556</v>
      </c>
      <c r="W6" s="226"/>
    </row>
    <row r="7" spans="1:23" ht="12.75">
      <c r="A7" s="264" t="s">
        <v>36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</row>
    <row r="8" spans="1:23" s="111" customFormat="1" ht="25.5">
      <c r="A8" s="51">
        <v>1</v>
      </c>
      <c r="B8" s="192" t="s">
        <v>445</v>
      </c>
      <c r="C8" s="188" t="s">
        <v>537</v>
      </c>
      <c r="D8" s="188" t="s">
        <v>555</v>
      </c>
      <c r="E8" s="188">
        <v>90390205</v>
      </c>
      <c r="F8" s="191" t="s">
        <v>554</v>
      </c>
      <c r="G8" s="188" t="s">
        <v>460</v>
      </c>
      <c r="H8" s="188">
        <v>11781</v>
      </c>
      <c r="I8" s="188">
        <v>1982</v>
      </c>
      <c r="J8" s="190" t="s">
        <v>553</v>
      </c>
      <c r="K8" s="188">
        <v>4</v>
      </c>
      <c r="L8" s="188"/>
      <c r="M8" s="188" t="s">
        <v>552</v>
      </c>
      <c r="N8" s="188"/>
      <c r="O8" s="187"/>
      <c r="P8" s="185" t="s">
        <v>551</v>
      </c>
      <c r="Q8" s="185" t="s">
        <v>550</v>
      </c>
      <c r="R8" s="185" t="s">
        <v>276</v>
      </c>
      <c r="S8" s="185" t="s">
        <v>276</v>
      </c>
      <c r="T8" s="185" t="s">
        <v>1</v>
      </c>
      <c r="U8" s="185" t="s">
        <v>1</v>
      </c>
      <c r="V8" s="185"/>
      <c r="W8" s="184"/>
    </row>
    <row r="9" spans="1:23" s="111" customFormat="1" ht="33" customHeight="1">
      <c r="A9" s="51">
        <v>2</v>
      </c>
      <c r="B9" s="192" t="s">
        <v>445</v>
      </c>
      <c r="C9" s="188" t="s">
        <v>549</v>
      </c>
      <c r="D9" s="188" t="s">
        <v>548</v>
      </c>
      <c r="E9" s="188" t="s">
        <v>547</v>
      </c>
      <c r="F9" s="191" t="s">
        <v>546</v>
      </c>
      <c r="G9" s="188" t="s">
        <v>526</v>
      </c>
      <c r="H9" s="188" t="s">
        <v>276</v>
      </c>
      <c r="I9" s="188">
        <v>1974</v>
      </c>
      <c r="J9" s="190" t="s">
        <v>545</v>
      </c>
      <c r="K9" s="188" t="s">
        <v>276</v>
      </c>
      <c r="L9" s="188"/>
      <c r="M9" s="188"/>
      <c r="N9" s="194"/>
      <c r="O9" s="187"/>
      <c r="P9" s="185" t="s">
        <v>539</v>
      </c>
      <c r="Q9" s="185" t="s">
        <v>538</v>
      </c>
      <c r="R9" s="185" t="s">
        <v>276</v>
      </c>
      <c r="S9" s="185" t="s">
        <v>276</v>
      </c>
      <c r="T9" s="185" t="s">
        <v>1</v>
      </c>
      <c r="U9" s="185"/>
      <c r="V9" s="185"/>
      <c r="W9" s="184"/>
    </row>
    <row r="10" spans="1:23" s="111" customFormat="1" ht="33" customHeight="1">
      <c r="A10" s="51">
        <v>3</v>
      </c>
      <c r="B10" s="192" t="s">
        <v>445</v>
      </c>
      <c r="C10" s="188" t="s">
        <v>544</v>
      </c>
      <c r="D10" s="188">
        <v>6245</v>
      </c>
      <c r="E10" s="188">
        <v>92430</v>
      </c>
      <c r="F10" s="191" t="s">
        <v>543</v>
      </c>
      <c r="G10" s="188" t="s">
        <v>542</v>
      </c>
      <c r="H10" s="188">
        <v>3456</v>
      </c>
      <c r="I10" s="188">
        <v>1987</v>
      </c>
      <c r="J10" s="190" t="s">
        <v>541</v>
      </c>
      <c r="K10" s="196" t="s">
        <v>540</v>
      </c>
      <c r="L10" s="196"/>
      <c r="M10" s="196"/>
      <c r="N10" s="194"/>
      <c r="O10" s="187"/>
      <c r="P10" s="185" t="s">
        <v>539</v>
      </c>
      <c r="Q10" s="185" t="s">
        <v>538</v>
      </c>
      <c r="R10" s="185" t="s">
        <v>276</v>
      </c>
      <c r="S10" s="185" t="s">
        <v>276</v>
      </c>
      <c r="T10" s="185" t="s">
        <v>1</v>
      </c>
      <c r="U10" s="185" t="s">
        <v>1</v>
      </c>
      <c r="V10" s="185"/>
      <c r="W10" s="184"/>
    </row>
    <row r="11" spans="1:23" s="111" customFormat="1" ht="33" customHeight="1">
      <c r="A11" s="51">
        <v>4</v>
      </c>
      <c r="B11" s="192" t="s">
        <v>445</v>
      </c>
      <c r="C11" s="188" t="s">
        <v>537</v>
      </c>
      <c r="D11" s="188" t="s">
        <v>536</v>
      </c>
      <c r="E11" s="188" t="s">
        <v>535</v>
      </c>
      <c r="F11" s="191" t="s">
        <v>534</v>
      </c>
      <c r="G11" s="188" t="s">
        <v>454</v>
      </c>
      <c r="H11" s="188">
        <v>1390</v>
      </c>
      <c r="I11" s="188">
        <v>2007</v>
      </c>
      <c r="J11" s="190" t="s">
        <v>533</v>
      </c>
      <c r="K11" s="188">
        <v>5</v>
      </c>
      <c r="L11" s="188"/>
      <c r="M11" s="188"/>
      <c r="N11" s="194">
        <v>251680</v>
      </c>
      <c r="O11" s="195">
        <v>8400</v>
      </c>
      <c r="P11" s="185" t="s">
        <v>532</v>
      </c>
      <c r="Q11" s="185" t="s">
        <v>531</v>
      </c>
      <c r="R11" s="185" t="s">
        <v>532</v>
      </c>
      <c r="S11" s="185" t="s">
        <v>531</v>
      </c>
      <c r="T11" s="185" t="s">
        <v>1</v>
      </c>
      <c r="U11" s="185" t="s">
        <v>1</v>
      </c>
      <c r="V11" s="185" t="s">
        <v>1</v>
      </c>
      <c r="W11" s="184"/>
    </row>
    <row r="12" spans="1:23" s="111" customFormat="1" ht="33" customHeight="1">
      <c r="A12" s="51">
        <v>5</v>
      </c>
      <c r="B12" s="192" t="s">
        <v>445</v>
      </c>
      <c r="C12" s="188" t="s">
        <v>530</v>
      </c>
      <c r="D12" s="188" t="s">
        <v>529</v>
      </c>
      <c r="E12" s="188" t="s">
        <v>528</v>
      </c>
      <c r="F12" s="191" t="s">
        <v>527</v>
      </c>
      <c r="G12" s="188" t="s">
        <v>526</v>
      </c>
      <c r="H12" s="188"/>
      <c r="I12" s="188">
        <v>2015</v>
      </c>
      <c r="J12" s="190" t="s">
        <v>525</v>
      </c>
      <c r="K12" s="188" t="s">
        <v>276</v>
      </c>
      <c r="L12" s="188"/>
      <c r="M12" s="188" t="s">
        <v>524</v>
      </c>
      <c r="N12" s="194"/>
      <c r="O12" s="187"/>
      <c r="P12" s="186" t="s">
        <v>523</v>
      </c>
      <c r="Q12" s="186" t="s">
        <v>522</v>
      </c>
      <c r="R12" s="185" t="s">
        <v>276</v>
      </c>
      <c r="S12" s="185" t="s">
        <v>276</v>
      </c>
      <c r="T12" s="185" t="s">
        <v>1</v>
      </c>
      <c r="U12" s="185"/>
      <c r="V12" s="185"/>
      <c r="W12" s="184"/>
    </row>
    <row r="13" spans="1:23" s="111" customFormat="1" ht="33" customHeight="1">
      <c r="A13" s="51">
        <v>6</v>
      </c>
      <c r="B13" s="192" t="s">
        <v>521</v>
      </c>
      <c r="C13" s="188" t="s">
        <v>470</v>
      </c>
      <c r="D13" s="188">
        <v>244</v>
      </c>
      <c r="E13" s="188" t="s">
        <v>520</v>
      </c>
      <c r="F13" s="191" t="s">
        <v>519</v>
      </c>
      <c r="G13" s="188" t="s">
        <v>460</v>
      </c>
      <c r="H13" s="188">
        <v>6842</v>
      </c>
      <c r="I13" s="188">
        <v>1982</v>
      </c>
      <c r="J13" s="190" t="s">
        <v>518</v>
      </c>
      <c r="K13" s="188">
        <v>6</v>
      </c>
      <c r="L13" s="188" t="s">
        <v>517</v>
      </c>
      <c r="M13" s="188"/>
      <c r="N13" s="194"/>
      <c r="O13" s="187"/>
      <c r="P13" s="186" t="s">
        <v>447</v>
      </c>
      <c r="Q13" s="186" t="s">
        <v>446</v>
      </c>
      <c r="R13" s="185" t="s">
        <v>276</v>
      </c>
      <c r="S13" s="185" t="s">
        <v>276</v>
      </c>
      <c r="T13" s="185" t="s">
        <v>1</v>
      </c>
      <c r="U13" s="185" t="s">
        <v>1</v>
      </c>
      <c r="V13" s="185"/>
      <c r="W13" s="184"/>
    </row>
    <row r="14" spans="1:23" s="111" customFormat="1" ht="38.25">
      <c r="A14" s="51">
        <v>7</v>
      </c>
      <c r="B14" s="192" t="s">
        <v>499</v>
      </c>
      <c r="C14" s="188" t="s">
        <v>516</v>
      </c>
      <c r="D14" s="188" t="s">
        <v>515</v>
      </c>
      <c r="E14" s="188" t="s">
        <v>514</v>
      </c>
      <c r="F14" s="191" t="s">
        <v>513</v>
      </c>
      <c r="G14" s="188" t="s">
        <v>512</v>
      </c>
      <c r="H14" s="188">
        <v>2999</v>
      </c>
      <c r="I14" s="188">
        <v>2007</v>
      </c>
      <c r="J14" s="190" t="s">
        <v>511</v>
      </c>
      <c r="K14" s="188">
        <v>3</v>
      </c>
      <c r="L14" s="188"/>
      <c r="M14" s="188" t="s">
        <v>510</v>
      </c>
      <c r="N14" s="188"/>
      <c r="O14" s="187"/>
      <c r="P14" s="185" t="s">
        <v>509</v>
      </c>
      <c r="Q14" s="185" t="s">
        <v>508</v>
      </c>
      <c r="R14" s="185" t="s">
        <v>276</v>
      </c>
      <c r="S14" s="185" t="s">
        <v>276</v>
      </c>
      <c r="T14" s="185" t="s">
        <v>1</v>
      </c>
      <c r="U14" s="185" t="s">
        <v>1</v>
      </c>
      <c r="V14" s="185"/>
      <c r="W14" s="184"/>
    </row>
    <row r="15" spans="1:23" s="111" customFormat="1" ht="35.25" customHeight="1">
      <c r="A15" s="51">
        <v>8</v>
      </c>
      <c r="B15" s="192" t="s">
        <v>507</v>
      </c>
      <c r="C15" s="188" t="s">
        <v>506</v>
      </c>
      <c r="D15" s="188" t="s">
        <v>505</v>
      </c>
      <c r="E15" s="188" t="s">
        <v>504</v>
      </c>
      <c r="F15" s="191" t="s">
        <v>503</v>
      </c>
      <c r="G15" s="188" t="s">
        <v>460</v>
      </c>
      <c r="H15" s="188">
        <v>5480</v>
      </c>
      <c r="I15" s="188">
        <v>1989</v>
      </c>
      <c r="J15" s="190" t="s">
        <v>502</v>
      </c>
      <c r="K15" s="188">
        <v>6</v>
      </c>
      <c r="L15" s="188"/>
      <c r="M15" s="188"/>
      <c r="N15" s="188"/>
      <c r="O15" s="187"/>
      <c r="P15" s="185" t="s">
        <v>501</v>
      </c>
      <c r="Q15" s="185" t="s">
        <v>500</v>
      </c>
      <c r="R15" s="185" t="s">
        <v>276</v>
      </c>
      <c r="S15" s="185" t="s">
        <v>276</v>
      </c>
      <c r="T15" s="185" t="s">
        <v>1</v>
      </c>
      <c r="U15" s="185" t="s">
        <v>1</v>
      </c>
      <c r="V15" s="185"/>
      <c r="W15" s="184"/>
    </row>
    <row r="16" spans="1:23" s="111" customFormat="1" ht="35.25" customHeight="1">
      <c r="A16" s="51">
        <v>9</v>
      </c>
      <c r="B16" s="192" t="s">
        <v>499</v>
      </c>
      <c r="C16" s="188" t="s">
        <v>470</v>
      </c>
      <c r="D16" s="188" t="s">
        <v>498</v>
      </c>
      <c r="E16" s="188" t="s">
        <v>497</v>
      </c>
      <c r="F16" s="191" t="s">
        <v>496</v>
      </c>
      <c r="G16" s="188" t="s">
        <v>460</v>
      </c>
      <c r="H16" s="188">
        <v>4580</v>
      </c>
      <c r="I16" s="188">
        <v>2004</v>
      </c>
      <c r="J16" s="190" t="s">
        <v>495</v>
      </c>
      <c r="K16" s="188">
        <v>6</v>
      </c>
      <c r="L16" s="188"/>
      <c r="M16" s="188"/>
      <c r="N16" s="188"/>
      <c r="O16" s="187"/>
      <c r="P16" s="185" t="s">
        <v>494</v>
      </c>
      <c r="Q16" s="185" t="s">
        <v>493</v>
      </c>
      <c r="R16" s="185" t="s">
        <v>276</v>
      </c>
      <c r="S16" s="185" t="s">
        <v>276</v>
      </c>
      <c r="T16" s="185" t="s">
        <v>1</v>
      </c>
      <c r="U16" s="185" t="s">
        <v>1</v>
      </c>
      <c r="V16" s="185"/>
      <c r="W16" s="184"/>
    </row>
    <row r="17" spans="1:23" s="111" customFormat="1" ht="35.25" customHeight="1">
      <c r="A17" s="51">
        <v>10</v>
      </c>
      <c r="B17" s="192" t="s">
        <v>445</v>
      </c>
      <c r="C17" s="188" t="s">
        <v>477</v>
      </c>
      <c r="D17" s="188">
        <v>8</v>
      </c>
      <c r="E17" s="188" t="s">
        <v>492</v>
      </c>
      <c r="F17" s="191" t="s">
        <v>491</v>
      </c>
      <c r="G17" s="188" t="s">
        <v>460</v>
      </c>
      <c r="H17" s="188">
        <v>6842</v>
      </c>
      <c r="I17" s="188">
        <v>1989</v>
      </c>
      <c r="J17" s="190" t="s">
        <v>490</v>
      </c>
      <c r="K17" s="188">
        <v>6</v>
      </c>
      <c r="L17" s="188"/>
      <c r="M17" s="188"/>
      <c r="N17" s="188"/>
      <c r="O17" s="187"/>
      <c r="P17" s="185" t="s">
        <v>447</v>
      </c>
      <c r="Q17" s="185" t="s">
        <v>446</v>
      </c>
      <c r="R17" s="185" t="s">
        <v>276</v>
      </c>
      <c r="S17" s="185" t="s">
        <v>276</v>
      </c>
      <c r="T17" s="185" t="s">
        <v>1</v>
      </c>
      <c r="U17" s="185" t="s">
        <v>1</v>
      </c>
      <c r="V17" s="185"/>
      <c r="W17" s="184"/>
    </row>
    <row r="18" spans="1:23" s="111" customFormat="1" ht="35.25" customHeight="1">
      <c r="A18" s="51">
        <v>11</v>
      </c>
      <c r="B18" s="192" t="s">
        <v>464</v>
      </c>
      <c r="C18" s="188" t="s">
        <v>444</v>
      </c>
      <c r="D18" s="188" t="s">
        <v>489</v>
      </c>
      <c r="E18" s="188" t="s">
        <v>488</v>
      </c>
      <c r="F18" s="191" t="s">
        <v>487</v>
      </c>
      <c r="G18" s="188" t="s">
        <v>460</v>
      </c>
      <c r="H18" s="188">
        <v>1968</v>
      </c>
      <c r="I18" s="188">
        <v>1993</v>
      </c>
      <c r="J18" s="190" t="s">
        <v>486</v>
      </c>
      <c r="K18" s="188">
        <v>6</v>
      </c>
      <c r="L18" s="188"/>
      <c r="M18" s="188"/>
      <c r="N18" s="188"/>
      <c r="O18" s="187"/>
      <c r="P18" s="186" t="s">
        <v>485</v>
      </c>
      <c r="Q18" s="186" t="s">
        <v>484</v>
      </c>
      <c r="R18" s="185" t="s">
        <v>276</v>
      </c>
      <c r="S18" s="185" t="s">
        <v>276</v>
      </c>
      <c r="T18" s="185" t="s">
        <v>1</v>
      </c>
      <c r="U18" s="185" t="s">
        <v>1</v>
      </c>
      <c r="V18" s="185"/>
      <c r="W18" s="184"/>
    </row>
    <row r="19" spans="1:23" s="111" customFormat="1" ht="35.25" customHeight="1">
      <c r="A19" s="51">
        <v>12</v>
      </c>
      <c r="B19" s="192" t="s">
        <v>445</v>
      </c>
      <c r="C19" s="188" t="s">
        <v>483</v>
      </c>
      <c r="D19" s="188" t="s">
        <v>482</v>
      </c>
      <c r="E19" s="188" t="s">
        <v>417</v>
      </c>
      <c r="F19" s="191" t="s">
        <v>481</v>
      </c>
      <c r="G19" s="188" t="s">
        <v>480</v>
      </c>
      <c r="H19" s="188"/>
      <c r="I19" s="188">
        <v>2019</v>
      </c>
      <c r="J19" s="190" t="s">
        <v>276</v>
      </c>
      <c r="K19" s="188">
        <v>1</v>
      </c>
      <c r="L19" s="188"/>
      <c r="M19" s="188"/>
      <c r="N19" s="188"/>
      <c r="O19" s="187"/>
      <c r="P19" s="185" t="s">
        <v>479</v>
      </c>
      <c r="Q19" s="185" t="s">
        <v>478</v>
      </c>
      <c r="R19" s="185" t="s">
        <v>276</v>
      </c>
      <c r="S19" s="185" t="s">
        <v>276</v>
      </c>
      <c r="T19" s="185" t="s">
        <v>1</v>
      </c>
      <c r="U19" s="185" t="s">
        <v>1</v>
      </c>
      <c r="V19" s="185"/>
      <c r="W19" s="184"/>
    </row>
    <row r="20" spans="1:23" s="111" customFormat="1" ht="35.25" customHeight="1">
      <c r="A20" s="51">
        <v>13</v>
      </c>
      <c r="B20" s="192" t="s">
        <v>464</v>
      </c>
      <c r="C20" s="188" t="s">
        <v>477</v>
      </c>
      <c r="D20" s="188">
        <v>5</v>
      </c>
      <c r="E20" s="188" t="s">
        <v>476</v>
      </c>
      <c r="F20" s="191" t="s">
        <v>475</v>
      </c>
      <c r="G20" s="188" t="s">
        <v>460</v>
      </c>
      <c r="H20" s="188">
        <v>6842</v>
      </c>
      <c r="I20" s="188">
        <v>1985</v>
      </c>
      <c r="J20" s="190" t="s">
        <v>474</v>
      </c>
      <c r="K20" s="188">
        <v>6</v>
      </c>
      <c r="L20" s="188"/>
      <c r="M20" s="188"/>
      <c r="N20" s="188"/>
      <c r="O20" s="187"/>
      <c r="P20" s="186" t="s">
        <v>473</v>
      </c>
      <c r="Q20" s="186" t="s">
        <v>472</v>
      </c>
      <c r="R20" s="185" t="s">
        <v>276</v>
      </c>
      <c r="S20" s="185" t="s">
        <v>276</v>
      </c>
      <c r="T20" s="185" t="s">
        <v>1</v>
      </c>
      <c r="U20" s="185" t="s">
        <v>1</v>
      </c>
      <c r="V20" s="185"/>
      <c r="W20" s="184"/>
    </row>
    <row r="21" spans="1:23" s="111" customFormat="1" ht="35.25" customHeight="1">
      <c r="A21" s="51">
        <v>14</v>
      </c>
      <c r="B21" s="192" t="s">
        <v>471</v>
      </c>
      <c r="C21" s="188" t="s">
        <v>470</v>
      </c>
      <c r="D21" s="188">
        <v>244</v>
      </c>
      <c r="E21" s="188" t="s">
        <v>469</v>
      </c>
      <c r="F21" s="191" t="s">
        <v>468</v>
      </c>
      <c r="G21" s="188" t="s">
        <v>460</v>
      </c>
      <c r="H21" s="188">
        <v>6842</v>
      </c>
      <c r="I21" s="188">
        <v>1977</v>
      </c>
      <c r="J21" s="190" t="s">
        <v>467</v>
      </c>
      <c r="K21" s="188">
        <v>6</v>
      </c>
      <c r="L21" s="188">
        <v>3300</v>
      </c>
      <c r="M21" s="188">
        <v>10500</v>
      </c>
      <c r="N21" s="188"/>
      <c r="O21" s="187"/>
      <c r="P21" s="186" t="s">
        <v>466</v>
      </c>
      <c r="Q21" s="186" t="s">
        <v>465</v>
      </c>
      <c r="R21" s="185" t="s">
        <v>276</v>
      </c>
      <c r="S21" s="185" t="s">
        <v>276</v>
      </c>
      <c r="T21" s="185" t="s">
        <v>1</v>
      </c>
      <c r="U21" s="185" t="s">
        <v>1</v>
      </c>
      <c r="V21" s="185"/>
      <c r="W21" s="184"/>
    </row>
    <row r="22" spans="1:23" s="111" customFormat="1" ht="35.25" customHeight="1">
      <c r="A22" s="51">
        <v>15</v>
      </c>
      <c r="B22" s="192" t="s">
        <v>464</v>
      </c>
      <c r="C22" s="188" t="s">
        <v>452</v>
      </c>
      <c r="D22" s="188" t="s">
        <v>463</v>
      </c>
      <c r="E22" s="188" t="s">
        <v>462</v>
      </c>
      <c r="F22" s="191" t="s">
        <v>461</v>
      </c>
      <c r="G22" s="188" t="s">
        <v>460</v>
      </c>
      <c r="H22" s="189">
        <v>6174</v>
      </c>
      <c r="I22" s="188">
        <v>2003</v>
      </c>
      <c r="J22" s="190" t="s">
        <v>459</v>
      </c>
      <c r="K22" s="189">
        <v>6</v>
      </c>
      <c r="L22" s="188"/>
      <c r="M22" s="188"/>
      <c r="N22" s="188"/>
      <c r="O22" s="187"/>
      <c r="P22" s="186" t="s">
        <v>447</v>
      </c>
      <c r="Q22" s="186" t="s">
        <v>446</v>
      </c>
      <c r="R22" s="185" t="s">
        <v>276</v>
      </c>
      <c r="S22" s="185" t="s">
        <v>276</v>
      </c>
      <c r="T22" s="185" t="s">
        <v>1</v>
      </c>
      <c r="U22" s="185" t="s">
        <v>1</v>
      </c>
      <c r="V22" s="185"/>
      <c r="W22" s="184"/>
    </row>
    <row r="23" spans="1:24" s="193" customFormat="1" ht="35.25" customHeight="1">
      <c r="A23" s="51">
        <v>16</v>
      </c>
      <c r="B23" s="192" t="s">
        <v>445</v>
      </c>
      <c r="C23" s="192" t="s">
        <v>458</v>
      </c>
      <c r="D23" s="192" t="s">
        <v>457</v>
      </c>
      <c r="E23" s="188" t="s">
        <v>456</v>
      </c>
      <c r="F23" s="191" t="s">
        <v>455</v>
      </c>
      <c r="G23" s="188" t="s">
        <v>454</v>
      </c>
      <c r="H23" s="189">
        <v>1598</v>
      </c>
      <c r="I23" s="188">
        <v>2009</v>
      </c>
      <c r="J23" s="190" t="s">
        <v>453</v>
      </c>
      <c r="K23" s="189">
        <v>5</v>
      </c>
      <c r="L23" s="188"/>
      <c r="M23" s="188">
        <v>1740</v>
      </c>
      <c r="N23" s="188"/>
      <c r="O23" s="187"/>
      <c r="P23" s="186" t="s">
        <v>447</v>
      </c>
      <c r="Q23" s="186" t="s">
        <v>446</v>
      </c>
      <c r="R23" s="185" t="s">
        <v>276</v>
      </c>
      <c r="S23" s="185" t="s">
        <v>276</v>
      </c>
      <c r="T23" s="185" t="s">
        <v>1</v>
      </c>
      <c r="U23" s="185" t="s">
        <v>1</v>
      </c>
      <c r="V23" s="185"/>
      <c r="W23" s="184"/>
      <c r="X23" s="111"/>
    </row>
    <row r="24" spans="1:23" s="89" customFormat="1" ht="33" customHeight="1">
      <c r="A24" s="51">
        <v>17</v>
      </c>
      <c r="B24" s="192" t="s">
        <v>445</v>
      </c>
      <c r="C24" s="192" t="s">
        <v>452</v>
      </c>
      <c r="D24" s="188" t="s">
        <v>451</v>
      </c>
      <c r="E24" s="188" t="s">
        <v>450</v>
      </c>
      <c r="F24" s="191" t="s">
        <v>449</v>
      </c>
      <c r="G24" s="188" t="s">
        <v>440</v>
      </c>
      <c r="H24" s="189">
        <v>1461</v>
      </c>
      <c r="I24" s="188">
        <v>2007</v>
      </c>
      <c r="J24" s="190" t="s">
        <v>448</v>
      </c>
      <c r="K24" s="189">
        <v>2</v>
      </c>
      <c r="L24" s="188">
        <v>620</v>
      </c>
      <c r="M24" s="188">
        <v>1690</v>
      </c>
      <c r="N24" s="188"/>
      <c r="O24" s="187"/>
      <c r="P24" s="186" t="s">
        <v>447</v>
      </c>
      <c r="Q24" s="186" t="s">
        <v>446</v>
      </c>
      <c r="R24" s="185" t="s">
        <v>276</v>
      </c>
      <c r="S24" s="185" t="s">
        <v>276</v>
      </c>
      <c r="T24" s="185" t="s">
        <v>1</v>
      </c>
      <c r="U24" s="185" t="s">
        <v>1</v>
      </c>
      <c r="V24" s="185"/>
      <c r="W24" s="184"/>
    </row>
    <row r="25" spans="1:23" s="89" customFormat="1" ht="33" customHeight="1">
      <c r="A25" s="51">
        <v>18</v>
      </c>
      <c r="B25" s="192" t="s">
        <v>445</v>
      </c>
      <c r="C25" s="192" t="s">
        <v>444</v>
      </c>
      <c r="D25" s="188" t="s">
        <v>443</v>
      </c>
      <c r="E25" s="188" t="s">
        <v>442</v>
      </c>
      <c r="F25" s="191" t="s">
        <v>441</v>
      </c>
      <c r="G25" s="188" t="s">
        <v>440</v>
      </c>
      <c r="H25" s="189">
        <v>1896</v>
      </c>
      <c r="I25" s="188">
        <v>1999</v>
      </c>
      <c r="J25" s="190"/>
      <c r="K25" s="189">
        <v>5</v>
      </c>
      <c r="L25" s="188"/>
      <c r="M25" s="188"/>
      <c r="N25" s="188"/>
      <c r="O25" s="187"/>
      <c r="P25" s="186" t="s">
        <v>439</v>
      </c>
      <c r="Q25" s="186" t="s">
        <v>438</v>
      </c>
      <c r="R25" s="185" t="s">
        <v>276</v>
      </c>
      <c r="S25" s="185" t="s">
        <v>276</v>
      </c>
      <c r="T25" s="185" t="s">
        <v>1</v>
      </c>
      <c r="U25" s="185" t="s">
        <v>1</v>
      </c>
      <c r="V25" s="185"/>
      <c r="W25" s="184"/>
    </row>
  </sheetData>
  <sheetProtection/>
  <mergeCells count="23">
    <mergeCell ref="J4:J6"/>
    <mergeCell ref="K4:K6"/>
    <mergeCell ref="N4:N6"/>
    <mergeCell ref="A7:W7"/>
    <mergeCell ref="B4:B6"/>
    <mergeCell ref="E4:E6"/>
    <mergeCell ref="F4:F6"/>
    <mergeCell ref="T4:V5"/>
    <mergeCell ref="W4:W6"/>
    <mergeCell ref="M4:M6"/>
    <mergeCell ref="O4:O6"/>
    <mergeCell ref="G4:G6"/>
    <mergeCell ref="H4:H6"/>
    <mergeCell ref="A3:W3"/>
    <mergeCell ref="L4:L6"/>
    <mergeCell ref="P4:Q5"/>
    <mergeCell ref="I4:I6"/>
    <mergeCell ref="A1:W1"/>
    <mergeCell ref="A2:W2"/>
    <mergeCell ref="A4:A6"/>
    <mergeCell ref="C4:C6"/>
    <mergeCell ref="D4:D6"/>
    <mergeCell ref="R4:S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="70" zoomScaleNormal="70" zoomScalePageLayoutView="0" workbookViewId="0" topLeftCell="A1">
      <selection activeCell="F7" sqref="A7:F7"/>
    </sheetView>
  </sheetViews>
  <sheetFormatPr defaultColWidth="9.140625" defaultRowHeight="12.75"/>
  <cols>
    <col min="1" max="1" width="5.00390625" style="0" customWidth="1"/>
    <col min="2" max="2" width="38.00390625" style="0" customWidth="1"/>
    <col min="3" max="3" width="28.28125" style="0" customWidth="1"/>
    <col min="4" max="4" width="13.421875" style="0" customWidth="1"/>
    <col min="5" max="5" width="24.140625" style="0" customWidth="1"/>
    <col min="6" max="6" width="15.140625" style="0" customWidth="1"/>
  </cols>
  <sheetData>
    <row r="1" ht="12.75">
      <c r="A1" s="24" t="s">
        <v>57</v>
      </c>
    </row>
    <row r="3" spans="1:6" ht="76.5">
      <c r="A3" s="57" t="s">
        <v>2</v>
      </c>
      <c r="B3" s="58" t="s">
        <v>58</v>
      </c>
      <c r="C3" s="59" t="s">
        <v>59</v>
      </c>
      <c r="D3" s="59" t="s">
        <v>11</v>
      </c>
      <c r="E3" s="59" t="s">
        <v>60</v>
      </c>
      <c r="F3" s="59" t="s">
        <v>61</v>
      </c>
    </row>
    <row r="4" spans="1:6" ht="12.75" customHeight="1">
      <c r="A4" s="264" t="s">
        <v>63</v>
      </c>
      <c r="B4" s="264"/>
      <c r="C4" s="264"/>
      <c r="D4" s="264"/>
      <c r="E4" s="264"/>
      <c r="F4" s="264"/>
    </row>
    <row r="5" spans="1:6" ht="12.75">
      <c r="A5" s="289" t="s">
        <v>62</v>
      </c>
      <c r="B5" s="289"/>
      <c r="C5" s="289"/>
      <c r="D5" s="289"/>
      <c r="E5" s="289"/>
      <c r="F5" s="289"/>
    </row>
    <row r="6" spans="1:6" ht="12.75">
      <c r="A6" s="60">
        <v>1</v>
      </c>
      <c r="B6" s="22" t="s">
        <v>262</v>
      </c>
      <c r="C6" s="61" t="s">
        <v>417</v>
      </c>
      <c r="D6" s="62">
        <v>2019</v>
      </c>
      <c r="E6" s="63">
        <v>338250</v>
      </c>
      <c r="F6" s="64" t="s">
        <v>138</v>
      </c>
    </row>
    <row r="7" spans="1:6" ht="12.75">
      <c r="A7" s="288" t="s">
        <v>0</v>
      </c>
      <c r="B7" s="288"/>
      <c r="C7" s="288"/>
      <c r="D7" s="288"/>
      <c r="E7" s="213">
        <f>SUM(E6:E6)</f>
        <v>338250</v>
      </c>
      <c r="F7" s="214"/>
    </row>
  </sheetData>
  <sheetProtection/>
  <mergeCells count="3">
    <mergeCell ref="A7:D7"/>
    <mergeCell ref="A4:F4"/>
    <mergeCell ref="A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SheetLayoutView="75" zoomScalePageLayoutView="0" workbookViewId="0" topLeftCell="A1">
      <selection activeCell="F8" sqref="F8"/>
    </sheetView>
  </sheetViews>
  <sheetFormatPr defaultColWidth="9.140625" defaultRowHeight="12.75"/>
  <cols>
    <col min="1" max="1" width="4.140625" style="16" customWidth="1"/>
    <col min="2" max="2" width="53.28125" style="20" customWidth="1"/>
    <col min="3" max="3" width="65.8515625" style="18" customWidth="1"/>
  </cols>
  <sheetData>
    <row r="1" spans="1:3" ht="15" customHeight="1">
      <c r="A1" s="17" t="s">
        <v>29</v>
      </c>
      <c r="C1" s="37"/>
    </row>
    <row r="3" spans="1:4" ht="69" customHeight="1">
      <c r="A3" s="290" t="s">
        <v>37</v>
      </c>
      <c r="B3" s="290"/>
      <c r="C3" s="290"/>
      <c r="D3" s="12"/>
    </row>
    <row r="4" spans="1:4" ht="9" customHeight="1">
      <c r="A4" s="35"/>
      <c r="B4" s="36"/>
      <c r="C4" s="38"/>
      <c r="D4" s="12"/>
    </row>
    <row r="6" spans="1:3" ht="30.75" customHeight="1">
      <c r="A6" s="23" t="s">
        <v>9</v>
      </c>
      <c r="B6" s="23" t="s">
        <v>13</v>
      </c>
      <c r="C6" s="34" t="s">
        <v>14</v>
      </c>
    </row>
    <row r="7" spans="1:3" ht="12.75">
      <c r="A7" s="291" t="s">
        <v>277</v>
      </c>
      <c r="B7" s="291"/>
      <c r="C7" s="291"/>
    </row>
    <row r="8" spans="1:3" ht="30.75" customHeight="1">
      <c r="A8" s="13">
        <v>1</v>
      </c>
      <c r="B8" s="10" t="s">
        <v>278</v>
      </c>
      <c r="C8" s="34" t="s">
        <v>276</v>
      </c>
    </row>
    <row r="9" spans="1:3" ht="30.75" customHeight="1">
      <c r="A9" s="13">
        <v>2</v>
      </c>
      <c r="B9" s="10" t="s">
        <v>279</v>
      </c>
      <c r="C9" s="34" t="s">
        <v>276</v>
      </c>
    </row>
    <row r="10" spans="1:3" ht="30.75" customHeight="1">
      <c r="A10" s="13">
        <v>3</v>
      </c>
      <c r="B10" s="10" t="s">
        <v>280</v>
      </c>
      <c r="C10" s="34" t="s">
        <v>276</v>
      </c>
    </row>
    <row r="11" spans="1:3" ht="12.75">
      <c r="A11" s="291" t="s">
        <v>281</v>
      </c>
      <c r="B11" s="291"/>
      <c r="C11" s="291"/>
    </row>
    <row r="12" spans="1:3" ht="12.75">
      <c r="A12" s="13">
        <v>1</v>
      </c>
      <c r="B12" s="215" t="s">
        <v>240</v>
      </c>
      <c r="C12" s="56" t="s">
        <v>241</v>
      </c>
    </row>
    <row r="13" spans="1:3" s="89" customFormat="1" ht="12.75">
      <c r="A13" s="291" t="s">
        <v>282</v>
      </c>
      <c r="B13" s="291"/>
      <c r="C13" s="291"/>
    </row>
    <row r="14" spans="1:3" s="89" customFormat="1" ht="12.75">
      <c r="A14" s="13">
        <v>1</v>
      </c>
      <c r="B14" s="13" t="s">
        <v>294</v>
      </c>
      <c r="C14" s="98" t="s">
        <v>242</v>
      </c>
    </row>
    <row r="15" spans="1:3" s="87" customFormat="1" ht="12.75">
      <c r="A15" s="291" t="s">
        <v>283</v>
      </c>
      <c r="B15" s="291"/>
      <c r="C15" s="291"/>
    </row>
    <row r="16" spans="1:3" s="89" customFormat="1" ht="38.25">
      <c r="A16" s="13">
        <v>1</v>
      </c>
      <c r="B16" s="13" t="s">
        <v>246</v>
      </c>
      <c r="C16" s="93" t="s">
        <v>273</v>
      </c>
    </row>
    <row r="17" spans="1:3" s="87" customFormat="1" ht="12.75">
      <c r="A17" s="90"/>
      <c r="B17" s="91"/>
      <c r="C17" s="92"/>
    </row>
    <row r="18" spans="1:3" s="87" customFormat="1" ht="12.75">
      <c r="A18" s="90"/>
      <c r="B18" s="91"/>
      <c r="C18" s="92"/>
    </row>
  </sheetData>
  <sheetProtection/>
  <mergeCells count="5">
    <mergeCell ref="A3:C3"/>
    <mergeCell ref="A11:C11"/>
    <mergeCell ref="A13:C13"/>
    <mergeCell ref="A15:C15"/>
    <mergeCell ref="A7:C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="55" zoomScaleNormal="55" zoomScalePageLayoutView="0" workbookViewId="0" topLeftCell="A22">
      <selection activeCell="T9" sqref="T9"/>
    </sheetView>
  </sheetViews>
  <sheetFormatPr defaultColWidth="9.140625" defaultRowHeight="12.75"/>
  <cols>
    <col min="1" max="1" width="5.00390625" style="0" customWidth="1"/>
    <col min="2" max="7" width="24.421875" style="0" customWidth="1"/>
    <col min="8" max="8" width="20.00390625" style="0" customWidth="1"/>
  </cols>
  <sheetData>
    <row r="1" spans="1:7" ht="36" customHeight="1">
      <c r="A1" s="297" t="s">
        <v>617</v>
      </c>
      <c r="B1" s="297"/>
      <c r="C1" s="297"/>
      <c r="D1" s="297"/>
      <c r="E1" s="297"/>
      <c r="F1" s="297"/>
      <c r="G1" s="297"/>
    </row>
    <row r="2" spans="1:7" ht="12.75">
      <c r="A2" s="296"/>
      <c r="B2" s="296"/>
      <c r="C2" s="296"/>
      <c r="D2" s="296"/>
      <c r="E2" s="296"/>
      <c r="F2" s="296"/>
      <c r="G2" s="296"/>
    </row>
    <row r="3" spans="1:7" s="11" customFormat="1" ht="15">
      <c r="A3" s="204" t="s">
        <v>9</v>
      </c>
      <c r="B3" s="204" t="s">
        <v>582</v>
      </c>
      <c r="C3" s="204" t="s">
        <v>7</v>
      </c>
      <c r="D3" s="204" t="s">
        <v>583</v>
      </c>
      <c r="E3" s="204" t="s">
        <v>584</v>
      </c>
      <c r="F3" s="204" t="s">
        <v>585</v>
      </c>
      <c r="G3" s="207" t="s">
        <v>586</v>
      </c>
    </row>
    <row r="4" spans="1:7" ht="15">
      <c r="A4" s="294" t="s">
        <v>587</v>
      </c>
      <c r="B4" s="294"/>
      <c r="C4" s="294"/>
      <c r="D4" s="294"/>
      <c r="E4" s="294"/>
      <c r="F4" s="294"/>
      <c r="G4" s="294"/>
    </row>
    <row r="5" spans="1:7" ht="120" customHeight="1">
      <c r="A5" s="203">
        <v>1</v>
      </c>
      <c r="B5" s="197" t="s">
        <v>588</v>
      </c>
      <c r="C5" s="197" t="s">
        <v>445</v>
      </c>
      <c r="D5" s="197" t="s">
        <v>589</v>
      </c>
      <c r="E5" s="198">
        <v>42957</v>
      </c>
      <c r="F5" s="197" t="s">
        <v>590</v>
      </c>
      <c r="G5" s="202">
        <v>2022.12</v>
      </c>
    </row>
    <row r="6" spans="1:7" ht="120" customHeight="1">
      <c r="A6" s="203">
        <v>2</v>
      </c>
      <c r="B6" s="197" t="s">
        <v>591</v>
      </c>
      <c r="C6" s="197" t="s">
        <v>445</v>
      </c>
      <c r="D6" s="197" t="s">
        <v>592</v>
      </c>
      <c r="E6" s="198">
        <v>43023</v>
      </c>
      <c r="F6" s="197" t="s">
        <v>593</v>
      </c>
      <c r="G6" s="202">
        <v>1852.5</v>
      </c>
    </row>
    <row r="7" spans="1:7" ht="28.5" customHeight="1">
      <c r="A7" s="293" t="s">
        <v>594</v>
      </c>
      <c r="B7" s="293"/>
      <c r="C7" s="293"/>
      <c r="D7" s="293"/>
      <c r="E7" s="293"/>
      <c r="F7" s="293"/>
      <c r="G7" s="205">
        <f>SUM(G5:G6)</f>
        <v>3874.62</v>
      </c>
    </row>
    <row r="8" spans="1:7" ht="27.75" customHeight="1">
      <c r="A8" s="292" t="s">
        <v>595</v>
      </c>
      <c r="B8" s="292"/>
      <c r="C8" s="292"/>
      <c r="D8" s="292"/>
      <c r="E8" s="292"/>
      <c r="F8" s="292"/>
      <c r="G8" s="292"/>
    </row>
    <row r="9" spans="1:7" ht="112.5" customHeight="1">
      <c r="A9" s="203">
        <v>3</v>
      </c>
      <c r="B9" s="197" t="s">
        <v>591</v>
      </c>
      <c r="C9" s="197" t="s">
        <v>445</v>
      </c>
      <c r="D9" s="197" t="s">
        <v>589</v>
      </c>
      <c r="E9" s="199">
        <v>43226</v>
      </c>
      <c r="F9" s="197" t="s">
        <v>596</v>
      </c>
      <c r="G9" s="202">
        <v>840.5</v>
      </c>
    </row>
    <row r="10" spans="1:7" ht="112.5" customHeight="1">
      <c r="A10" s="203">
        <v>4</v>
      </c>
      <c r="B10" s="197" t="s">
        <v>591</v>
      </c>
      <c r="C10" s="197" t="s">
        <v>445</v>
      </c>
      <c r="D10" s="197" t="s">
        <v>589</v>
      </c>
      <c r="E10" s="199">
        <v>43226</v>
      </c>
      <c r="F10" s="197" t="s">
        <v>596</v>
      </c>
      <c r="G10" s="202">
        <v>840.5</v>
      </c>
    </row>
    <row r="11" spans="1:7" ht="112.5" customHeight="1">
      <c r="A11" s="203">
        <v>5</v>
      </c>
      <c r="B11" s="197" t="s">
        <v>591</v>
      </c>
      <c r="C11" s="197" t="s">
        <v>445</v>
      </c>
      <c r="D11" s="197" t="s">
        <v>589</v>
      </c>
      <c r="E11" s="199">
        <v>43226</v>
      </c>
      <c r="F11" s="197" t="s">
        <v>596</v>
      </c>
      <c r="G11" s="202">
        <v>840.5</v>
      </c>
    </row>
    <row r="12" spans="1:7" ht="112.5" customHeight="1">
      <c r="A12" s="203">
        <v>6</v>
      </c>
      <c r="B12" s="197" t="s">
        <v>591</v>
      </c>
      <c r="C12" s="197" t="s">
        <v>445</v>
      </c>
      <c r="D12" s="197" t="s">
        <v>597</v>
      </c>
      <c r="E12" s="199">
        <v>43419</v>
      </c>
      <c r="F12" s="197" t="s">
        <v>598</v>
      </c>
      <c r="G12" s="202">
        <v>2145.12</v>
      </c>
    </row>
    <row r="13" spans="1:7" ht="30" customHeight="1">
      <c r="A13" s="293" t="s">
        <v>599</v>
      </c>
      <c r="B13" s="293"/>
      <c r="C13" s="293"/>
      <c r="D13" s="293"/>
      <c r="E13" s="293"/>
      <c r="F13" s="293"/>
      <c r="G13" s="205">
        <f>SUM(G9:G12)</f>
        <v>4666.62</v>
      </c>
    </row>
    <row r="14" spans="1:7" ht="20.25" customHeight="1">
      <c r="A14" s="292">
        <v>2019</v>
      </c>
      <c r="B14" s="292"/>
      <c r="C14" s="292"/>
      <c r="D14" s="292"/>
      <c r="E14" s="292"/>
      <c r="F14" s="292"/>
      <c r="G14" s="292"/>
    </row>
    <row r="15" spans="1:7" ht="121.5" customHeight="1">
      <c r="A15" s="203">
        <v>7</v>
      </c>
      <c r="B15" s="197" t="s">
        <v>591</v>
      </c>
      <c r="C15" s="197" t="s">
        <v>445</v>
      </c>
      <c r="D15" s="197" t="s">
        <v>600</v>
      </c>
      <c r="E15" s="199">
        <v>43566</v>
      </c>
      <c r="F15" s="197" t="s">
        <v>601</v>
      </c>
      <c r="G15" s="202">
        <v>0</v>
      </c>
    </row>
    <row r="16" spans="1:7" s="89" customFormat="1" ht="121.5" customHeight="1">
      <c r="A16" s="203">
        <v>8</v>
      </c>
      <c r="B16" s="197" t="s">
        <v>591</v>
      </c>
      <c r="C16" s="197" t="s">
        <v>445</v>
      </c>
      <c r="D16" s="197" t="s">
        <v>589</v>
      </c>
      <c r="E16" s="199">
        <v>43581</v>
      </c>
      <c r="F16" s="197" t="s">
        <v>602</v>
      </c>
      <c r="G16" s="202">
        <v>900</v>
      </c>
    </row>
    <row r="17" spans="1:7" s="89" customFormat="1" ht="121.5" customHeight="1">
      <c r="A17" s="203">
        <v>9</v>
      </c>
      <c r="B17" s="197" t="s">
        <v>591</v>
      </c>
      <c r="C17" s="197" t="s">
        <v>445</v>
      </c>
      <c r="D17" s="197" t="s">
        <v>592</v>
      </c>
      <c r="E17" s="201">
        <v>43626</v>
      </c>
      <c r="F17" s="200" t="s">
        <v>603</v>
      </c>
      <c r="G17" s="202">
        <v>5393.41</v>
      </c>
    </row>
    <row r="18" spans="1:7" s="89" customFormat="1" ht="121.5" customHeight="1">
      <c r="A18" s="203">
        <v>10</v>
      </c>
      <c r="B18" s="197" t="s">
        <v>591</v>
      </c>
      <c r="C18" s="197" t="s">
        <v>445</v>
      </c>
      <c r="D18" s="197" t="s">
        <v>592</v>
      </c>
      <c r="E18" s="201">
        <v>43630</v>
      </c>
      <c r="F18" s="200" t="s">
        <v>604</v>
      </c>
      <c r="G18" s="202">
        <v>30381</v>
      </c>
    </row>
    <row r="19" spans="1:7" ht="121.5" customHeight="1">
      <c r="A19" s="203">
        <v>11</v>
      </c>
      <c r="B19" s="197" t="s">
        <v>591</v>
      </c>
      <c r="C19" s="197" t="s">
        <v>48</v>
      </c>
      <c r="D19" s="197" t="s">
        <v>592</v>
      </c>
      <c r="E19" s="201">
        <v>43630</v>
      </c>
      <c r="F19" s="200" t="s">
        <v>605</v>
      </c>
      <c r="G19" s="202">
        <v>3879</v>
      </c>
    </row>
    <row r="20" spans="1:7" ht="121.5" customHeight="1">
      <c r="A20" s="203">
        <v>12</v>
      </c>
      <c r="B20" s="197" t="s">
        <v>591</v>
      </c>
      <c r="C20" s="197" t="s">
        <v>445</v>
      </c>
      <c r="D20" s="197" t="s">
        <v>592</v>
      </c>
      <c r="E20" s="199">
        <v>43717</v>
      </c>
      <c r="F20" s="199" t="s">
        <v>606</v>
      </c>
      <c r="G20" s="202">
        <v>500</v>
      </c>
    </row>
    <row r="21" spans="1:7" ht="121.5" customHeight="1">
      <c r="A21" s="203">
        <v>13</v>
      </c>
      <c r="B21" s="197" t="s">
        <v>591</v>
      </c>
      <c r="C21" s="197" t="s">
        <v>445</v>
      </c>
      <c r="D21" s="197" t="s">
        <v>607</v>
      </c>
      <c r="E21" s="198">
        <v>43728</v>
      </c>
      <c r="F21" s="197" t="s">
        <v>608</v>
      </c>
      <c r="G21" s="202">
        <v>452.47</v>
      </c>
    </row>
    <row r="22" spans="1:7" ht="30.75" customHeight="1">
      <c r="A22" s="293" t="s">
        <v>616</v>
      </c>
      <c r="B22" s="293"/>
      <c r="C22" s="293"/>
      <c r="D22" s="293"/>
      <c r="E22" s="293"/>
      <c r="F22" s="293"/>
      <c r="G22" s="205">
        <f>SUM(G15:G21)</f>
        <v>41505.880000000005</v>
      </c>
    </row>
    <row r="23" spans="1:7" ht="33" customHeight="1">
      <c r="A23" s="294" t="s">
        <v>609</v>
      </c>
      <c r="B23" s="294"/>
      <c r="C23" s="294"/>
      <c r="D23" s="294"/>
      <c r="E23" s="294"/>
      <c r="F23" s="294"/>
      <c r="G23" s="294"/>
    </row>
    <row r="24" spans="1:7" ht="119.25" customHeight="1">
      <c r="A24" s="203">
        <v>14</v>
      </c>
      <c r="B24" s="197" t="s">
        <v>591</v>
      </c>
      <c r="C24" s="197" t="s">
        <v>445</v>
      </c>
      <c r="D24" s="197" t="s">
        <v>592</v>
      </c>
      <c r="E24" s="198">
        <v>43843</v>
      </c>
      <c r="F24" s="197" t="s">
        <v>610</v>
      </c>
      <c r="G24" s="202">
        <v>636.45</v>
      </c>
    </row>
    <row r="25" spans="1:7" ht="119.25" customHeight="1">
      <c r="A25" s="203">
        <v>15</v>
      </c>
      <c r="B25" s="197" t="s">
        <v>591</v>
      </c>
      <c r="C25" s="197" t="s">
        <v>445</v>
      </c>
      <c r="D25" s="197" t="s">
        <v>597</v>
      </c>
      <c r="E25" s="198">
        <v>43849</v>
      </c>
      <c r="F25" s="197" t="s">
        <v>611</v>
      </c>
      <c r="G25" s="202">
        <v>2200</v>
      </c>
    </row>
    <row r="26" spans="1:7" ht="119.25" customHeight="1">
      <c r="A26" s="203">
        <v>16</v>
      </c>
      <c r="B26" s="197" t="s">
        <v>591</v>
      </c>
      <c r="C26" s="197" t="s">
        <v>445</v>
      </c>
      <c r="D26" s="197" t="s">
        <v>592</v>
      </c>
      <c r="E26" s="198">
        <v>43963</v>
      </c>
      <c r="F26" s="197" t="s">
        <v>612</v>
      </c>
      <c r="G26" s="202">
        <v>9845.15</v>
      </c>
    </row>
    <row r="27" spans="1:7" ht="119.25" customHeight="1">
      <c r="A27" s="203">
        <v>17</v>
      </c>
      <c r="B27" s="197" t="s">
        <v>591</v>
      </c>
      <c r="C27" s="197" t="s">
        <v>445</v>
      </c>
      <c r="D27" s="197" t="s">
        <v>592</v>
      </c>
      <c r="E27" s="198">
        <v>43990</v>
      </c>
      <c r="F27" s="197" t="s">
        <v>613</v>
      </c>
      <c r="G27" s="202">
        <v>5228</v>
      </c>
    </row>
    <row r="28" spans="1:7" ht="37.5" customHeight="1">
      <c r="A28" s="293" t="s">
        <v>615</v>
      </c>
      <c r="B28" s="293"/>
      <c r="C28" s="293"/>
      <c r="D28" s="293"/>
      <c r="E28" s="293"/>
      <c r="F28" s="293"/>
      <c r="G28" s="205">
        <f>SUM(G24:G27)</f>
        <v>17909.6</v>
      </c>
    </row>
    <row r="29" spans="1:7" ht="27" customHeight="1">
      <c r="A29" s="295" t="s">
        <v>614</v>
      </c>
      <c r="B29" s="295"/>
      <c r="C29" s="295"/>
      <c r="D29" s="295"/>
      <c r="E29" s="295"/>
      <c r="F29" s="295"/>
      <c r="G29" s="206">
        <f>SUM(G22,G13,G7,G28)</f>
        <v>67956.72</v>
      </c>
    </row>
  </sheetData>
  <sheetProtection/>
  <mergeCells count="11">
    <mergeCell ref="A1:G1"/>
    <mergeCell ref="A4:G4"/>
    <mergeCell ref="A7:F7"/>
    <mergeCell ref="A8:G8"/>
    <mergeCell ref="A13:F13"/>
    <mergeCell ref="A14:G14"/>
    <mergeCell ref="A22:F22"/>
    <mergeCell ref="A23:G23"/>
    <mergeCell ref="A28:F28"/>
    <mergeCell ref="A29:F29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Aneta Ciszewska</cp:lastModifiedBy>
  <cp:lastPrinted>2017-06-28T06:40:05Z</cp:lastPrinted>
  <dcterms:created xsi:type="dcterms:W3CDTF">2004-04-21T13:58:08Z</dcterms:created>
  <dcterms:modified xsi:type="dcterms:W3CDTF">2020-07-15T10:28:17Z</dcterms:modified>
  <cp:category/>
  <cp:version/>
  <cp:contentType/>
  <cp:contentStatus/>
</cp:coreProperties>
</file>